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0.xml" ContentType="application/vnd.openxmlformats-officedocument.spreadsheetml.table+xml"/>
  <Override PartName="/xl/tables/table9.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1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mc:AlternateContent xmlns:mc="http://schemas.openxmlformats.org/markup-compatibility/2006">
    <mc:Choice Requires="x15">
      <x15ac:absPath xmlns:x15ac="http://schemas.microsoft.com/office/spreadsheetml/2010/11/ac" url="\\dossiers.dgt.cec.eu.int\dossiers\MOVE\MOVE-2019-02206\"/>
    </mc:Choice>
  </mc:AlternateContent>
  <bookViews>
    <workbookView xWindow="-105" yWindow="-105" windowWidth="30930" windowHeight="16890" tabRatio="897" activeTab="10"/>
  </bookViews>
  <sheets>
    <sheet name="READ ME" sheetId="9" r:id="rId1"/>
    <sheet name="1. Legal Measures" sheetId="1" r:id="rId2"/>
    <sheet name="2. Policy Measures" sheetId="14" r:id="rId3"/>
    <sheet name="3. Deployment and manufactu" sheetId="13" r:id="rId4"/>
    <sheet name="4. RTD&amp;D" sheetId="4" r:id="rId5"/>
    <sheet name="5a. AFV Estimates" sheetId="16"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9" i="16" l="1"/>
  <c r="K36" i="16" l="1"/>
  <c r="L13" i="16"/>
  <c r="M47" i="16"/>
  <c r="L47" i="16"/>
  <c r="M37" i="16"/>
  <c r="L37" i="16"/>
  <c r="K37" i="16"/>
  <c r="M35" i="16"/>
  <c r="L35" i="16"/>
  <c r="K35" i="16"/>
  <c r="M33" i="16"/>
  <c r="L33" i="16"/>
  <c r="K33" i="16"/>
  <c r="L26" i="16"/>
  <c r="K26" i="16"/>
  <c r="L25" i="16"/>
  <c r="K25" i="16"/>
  <c r="L24" i="16"/>
  <c r="K24" i="16"/>
  <c r="L23" i="16"/>
  <c r="K23" i="16"/>
  <c r="M10" i="16"/>
  <c r="L10" i="16"/>
  <c r="K10" i="16"/>
  <c r="J9" i="16"/>
  <c r="I9" i="16"/>
  <c r="I34" i="6"/>
  <c r="H34" i="6"/>
  <c r="G34" i="6"/>
  <c r="F34" i="6"/>
  <c r="E34" i="6"/>
  <c r="D34" i="6"/>
  <c r="F7" i="7" l="1"/>
  <c r="S8" i="6" l="1"/>
  <c r="T8" i="6"/>
  <c r="R7" i="6"/>
  <c r="O8" i="6"/>
  <c r="J8" i="6"/>
  <c r="J7" i="6"/>
  <c r="G8" i="6"/>
  <c r="H8" i="6"/>
  <c r="G7" i="6"/>
  <c r="E8" i="6"/>
  <c r="D8" i="6"/>
  <c r="D7" i="6"/>
  <c r="E16" i="7"/>
  <c r="F16" i="7"/>
  <c r="G16" i="7"/>
  <c r="H16" i="7"/>
  <c r="I16" i="7"/>
  <c r="D16" i="7"/>
  <c r="I37" i="7"/>
  <c r="H37" i="7"/>
  <c r="G37" i="7"/>
  <c r="F37" i="7"/>
  <c r="E37" i="7"/>
  <c r="D37" i="7"/>
  <c r="I34" i="7"/>
  <c r="H34" i="7"/>
  <c r="G34" i="7"/>
  <c r="F34" i="7"/>
  <c r="E34" i="7"/>
  <c r="D34" i="7"/>
  <c r="E45" i="7"/>
  <c r="D45" i="7"/>
  <c r="I45" i="7"/>
  <c r="H45" i="7"/>
  <c r="G45" i="7"/>
  <c r="F45" i="7"/>
  <c r="F8" i="6" l="1"/>
  <c r="I8" i="6"/>
  <c r="L7" i="6"/>
  <c r="F7" i="6"/>
  <c r="K8" i="6"/>
  <c r="L8" i="6" s="1"/>
  <c r="R8" i="6"/>
  <c r="U8" i="6"/>
  <c r="U7" i="6"/>
  <c r="I7" i="6"/>
  <c r="O7" i="6"/>
</calcChain>
</file>

<file path=xl/sharedStrings.xml><?xml version="1.0" encoding="utf-8"?>
<sst xmlns="http://schemas.openxmlformats.org/spreadsheetml/2006/main" count="1280" uniqueCount="528">
  <si>
    <t>Disclaimer</t>
  </si>
  <si>
    <t>This non-binding, but recommended, Excel® template is intended to help Member States to comply with Article 10 of Directive 2014/94/EU.</t>
  </si>
  <si>
    <t>Instructions</t>
  </si>
  <si>
    <t>1. To adequately fill in this template, please follow the guidance offered in the accompanying document ‘Support Guidance concerning the reporting by the Member States in the context of Directive 2014/94/EU’.</t>
  </si>
  <si>
    <t>2. Once this template has been comprehensively filled in, paste each table in your report on the implementation of the national policy framework.</t>
  </si>
  <si>
    <t>Contents</t>
  </si>
  <si>
    <t>1. Legal measures</t>
  </si>
  <si>
    <t>2. Policy measures</t>
  </si>
  <si>
    <t>3. Deployment and manufacturing</t>
  </si>
  <si>
    <t>4. RTD&amp;D</t>
  </si>
  <si>
    <t>5a. AFV estimates</t>
  </si>
  <si>
    <t>5b. AFI targets</t>
  </si>
  <si>
    <t>6. AFI developments</t>
  </si>
  <si>
    <t>Abbreviations</t>
  </si>
  <si>
    <t>References</t>
  </si>
  <si>
    <t>Menus</t>
  </si>
  <si>
    <t>ANNEX I / 1</t>
  </si>
  <si>
    <t>Legal measures</t>
  </si>
  <si>
    <t>CATEGORY</t>
  </si>
  <si>
    <t>No.</t>
  </si>
  <si>
    <t>DENOMINATION</t>
  </si>
  <si>
    <t>DESCRIPTION</t>
  </si>
  <si>
    <t>AF FIELD</t>
  </si>
  <si>
    <t>ALTERNATIVE FUEL</t>
  </si>
  <si>
    <t>TYPE</t>
  </si>
  <si>
    <t>TRANSPORT MODE</t>
  </si>
  <si>
    <t>APPLICATION LEVEL</t>
  </si>
  <si>
    <t>Start Year</t>
  </si>
  <si>
    <t>Stop Year</t>
  </si>
  <si>
    <t>Observations</t>
  </si>
  <si>
    <t>Legislative &amp; Regulatory</t>
  </si>
  <si>
    <t>Article 41 sets a target whereby at least seven million recharging points will be installed by 2030 in the parking spaces of residential complexes and other types of building, in parking spaces accessible to the public or in places reserved for professionals.</t>
  </si>
  <si>
    <t>AFI</t>
  </si>
  <si>
    <t>Electricity</t>
  </si>
  <si>
    <t>National targets</t>
  </si>
  <si>
    <t>Road</t>
  </si>
  <si>
    <t>National</t>
  </si>
  <si>
    <t>Attributing responsibility for the creation, maintenance and operation of recharging infrastructure for electric vehicles</t>
  </si>
  <si>
    <t>Norms &amp; Requirements</t>
  </si>
  <si>
    <t>Local</t>
  </si>
  <si>
    <t>Select:</t>
  </si>
  <si>
    <t>The aim is to reduce the greenhouse gas and air pollutant intensity by at least 10% by 2020 and by at least 20% by 2025 compared to 2010 levels.The Decree lists the greenhouse gases and air pollutants concerned. It defines the method used by airport operators to determine the quantity and intensity of greenhouse gases and air pollutants emitted during 2010, and the method for producing a forecast of the quantity and intensity of greenhouse gas and air pollutant emissions in 2020 and 2025.</t>
  </si>
  <si>
    <t>AF</t>
  </si>
  <si>
    <t>Article 52 of the Law on the energy transition for green growth on support for the deployment of marine LNG distribution and shore-side electricity supply facilities</t>
  </si>
  <si>
    <t>Article 52 of the Law on the energy transition for green growth, which provides for LNG support</t>
  </si>
  <si>
    <t>Article 40 of the Law on the energy transition for green growth, which establishes a strategy for the development of clean mobility</t>
  </si>
  <si>
    <t>This strategy is aimed at: 1) developing low-emission vehicles and deploying infrastructure for their refuelling. In particular, it establishes a national policy framework for developing the market in alternative fuels and deploying the corresponding infrastructure;2) improving the energy efficiency of all vehicles;  3) a modal shift from individual cars to public land transport, bicycles and walking, and from road transport to rail and inland waterway transport; 4) developing collaborative modes of transport, in particular car-sharing or car-pooling; 5) increasing the load factor of goods transport vehicles. This strategy, laid down by regulation, includes an assessment of the existing clean mobility offer, calculated and broken down by type of infrastructure, and sets targets for developing the vehicles and deploying the infrastructure referred to in the article’s paragraph 1, intermodality and load factors for goods transport vehicles, within the timescales of the multiannual energy programming referred to in Article L.141_x001E_1 of the Energy Code, as amended by paragraph I of Article 176 of this Law to which it forms an annexed section. It identifies the priority areas and road networks for the development of clean mobility, particularly in terms of infrastructure, in line with a targeted deployment strategy for certain types of low-emission vehicle. The government will submit this strategy to the National Council for Ecological Transition for an opinion and then forward it to Parliament.The first strategy adopted is currently under review. The consultation on the 2018-2028 strategy has been launched.</t>
  </si>
  <si>
    <t>(Future)* Article 23 of the Mobility Framework Law, which aims to facilitate the deployment of alternative fuels recharging and refuelling points</t>
  </si>
  <si>
    <t>Article 23 of the Mobility Framework Law amends the Energy Code and the Construction and Housing Code in order to facilitate the deployment of recharging points for electric and plug-in hybrid electric vehicles.(1) The status of NGV recharging or refuelling infrastructure operators is clarified to ensure that their activity is regarded as a service provision and not as an energy supply. Those operators will therefore not be subject to the administrative obligations imposed on energy suppliers and to the various tariff contributions associated with that status. This clarification also applies to operators of NGV refuelling points and to operators of recharging points for moored vessels.(2) The article authorises the indirect connection of recharging infrastructure to the public distribution system in order to allow innovative connection schemes for electric mobility to be implemented, for example by using the street lighting network. This derogation will also allow a designated operator of charging points connected to a public building to connect to the existing system without having to involve the distribution system operator.</t>
  </si>
  <si>
    <t>Combination</t>
  </si>
  <si>
    <t>Other</t>
  </si>
  <si>
    <t>(Future)* Article 23 quater of the Mobility Framework Law, which encourages the formulation of local plans for the development of recharging points</t>
  </si>
  <si>
    <t>This article allows the local authority with the power to install recharging points to formulate a master plan for the development of recharging infrastructure accessible to the public for electric vehicles. These plans will outline the action priorities of local authorities in order to ensure an adequate recharging supply for local traffic and transit traffic. They will be drawn up in consultation with the distribution system operators, mobility organising authorities and road managers concerned. They will be based on the occupancy data of existing recharging infrastructure, as supplied by their operators. A decree will specify the content of the plans.In order to encourage local authorities to adopt these plans, recharging points included in those plans may benefit from the tariff reduction provided for in Article 23 until the end of 2025.</t>
  </si>
  <si>
    <t>(Future)* Article 26 AA of the Mobility Framework Law, which sets decarbonisation targets for the land transport sector</t>
  </si>
  <si>
    <t>In order to enable the professionals concerned to invest in the long term, researchers to work on technological developments in a stable environment and the general public to gradually become accustomed to new prospects when choosing vehicles, this article sets a number of targets leading to full decarbonisation of the transport sector in 2050, in line with the life-cycle analysis of the fuel used. Low-emission and ultra-low-emission vehicles are expected to gain market share by 2030, in line with the targets set by Regulation (EU) 2019/631. The aim is to end the sale in 2040 of new passenger cars and light commercial vehicles that use fossil fuels. The Parliamentary Office for the Evaluation of Scientific and Technological Choices has been given the task of preparing an evaluation report every five years, which will take account of the technological developments observed. This report will enable Parliament to have a wide-ranging debate on industrial trends.</t>
  </si>
  <si>
    <t>AFV</t>
  </si>
  <si>
    <t>(Future)* Article 24 of the LOM, which strengthens the right to install recharging points (codified in Article L.111_x001E_39 of the Construction and Housing Code)</t>
  </si>
  <si>
    <r>
      <t>The purpose of this article is to help co-owners, occupants in good faith and tenants to install recharging points in the indoor and outdoor car parks of buildings. Applicants can notify owners, or, in the case of a co-owner, the joint property association represented by the manager, of their intention to install, at their expense, recharging equipment to enable individual metering of the electricity consumption at their parking space. If necessary, owners must forward the notification from their tenant to the manager within three months. Once the owner or manager has been notified, if they intend to refuse permission, they have six months in which to refer the matter to the district court (</t>
    </r>
    <r>
      <rPr>
        <i/>
        <sz val="10"/>
        <color theme="1"/>
        <rFont val="Calibri"/>
        <family val="2"/>
        <scheme val="minor"/>
      </rPr>
      <t>tribunal d’instance</t>
    </r>
    <r>
      <rPr>
        <sz val="10"/>
        <color theme="1"/>
        <rFont val="Calibri"/>
        <family val="2"/>
        <scheme val="minor"/>
      </rPr>
      <t>) and to state their serious and legitimate reason preventing the work from being carried out.</t>
    </r>
    <r>
      <rPr>
        <sz val="10"/>
        <color theme="1"/>
        <rFont val="Calibri"/>
        <family val="2"/>
        <scheme val="minor"/>
      </rPr>
      <t>Although this right has existed since 2014, it has been significantly strengthened by the LOM.</t>
    </r>
    <r>
      <rPr>
        <sz val="10"/>
        <color theme="1"/>
        <rFont val="Calibri"/>
        <family val="2"/>
        <scheme val="minor"/>
      </rPr>
      <t xml:space="preserve"> </t>
    </r>
    <r>
      <rPr>
        <sz val="10"/>
        <color theme="1"/>
        <rFont val="Calibri"/>
        <family val="2"/>
        <scheme val="minor"/>
      </rPr>
      <t>It has been extended to the outdoor car parks of all buildings (as the current right exclusively applies to indoor car parks and residential buildings) and to co-owners/lessors.</t>
    </r>
    <r>
      <rPr>
        <sz val="10"/>
        <color theme="1"/>
        <rFont val="Calibri"/>
        <family val="2"/>
        <scheme val="minor"/>
      </rPr>
      <t xml:space="preserve"> </t>
    </r>
    <r>
      <rPr>
        <sz val="10"/>
        <color theme="1"/>
        <rFont val="Calibri"/>
        <family val="2"/>
        <scheme val="minor"/>
      </rPr>
      <t>Its scope has also been clarified as including the tenants or occupants in good faith of a parking space (even though they are not tenants or occupants in good faith of a dwelling in the building).</t>
    </r>
    <r>
      <rPr>
        <sz val="10"/>
        <color theme="1"/>
        <rFont val="Calibri"/>
        <family val="2"/>
        <scheme val="minor"/>
      </rPr>
      <t xml:space="preserve"> </t>
    </r>
    <r>
      <rPr>
        <sz val="10"/>
        <color theme="1"/>
        <rFont val="Calibri"/>
        <family val="2"/>
        <scheme val="minor"/>
      </rPr>
      <t>In addition, where a tenant wishes to exercise this right, the owner must enter into a contract with the chosen service-provider within a time-limit to be set by decree.</t>
    </r>
    <r>
      <rPr>
        <sz val="10"/>
        <color theme="1"/>
        <rFont val="Calibri"/>
        <family val="2"/>
        <scheme val="minor"/>
      </rPr>
      <t xml:space="preserve"> </t>
    </r>
    <r>
      <rPr>
        <sz val="10"/>
        <color theme="1"/>
        <rFont val="Calibri"/>
        <family val="2"/>
        <scheme val="minor"/>
      </rPr>
      <t>Furthermore, joint property associations are encouraged to carry out a preliminary study in order to make a decision based on a full assessment of the extent of the work to be carried out, and not just on the basis of an estimate for one parking space only.</t>
    </r>
    <r>
      <rPr>
        <sz val="10"/>
        <color theme="1"/>
        <rFont val="Calibri"/>
        <family val="2"/>
        <scheme val="minor"/>
      </rPr>
      <t xml:space="preserve"> </t>
    </r>
    <r>
      <rPr>
        <sz val="10"/>
        <color theme="1"/>
        <rFont val="Calibri"/>
        <family val="2"/>
        <scheme val="minor"/>
      </rPr>
      <t>The subject should be included on the agenda before 1 January 2023.</t>
    </r>
    <r>
      <rPr>
        <sz val="10"/>
        <color theme="1"/>
        <rFont val="Calibri"/>
        <family val="2"/>
        <scheme val="minor"/>
      </rPr>
      <t xml:space="preserve"> </t>
    </r>
    <r>
      <rPr>
        <sz val="10"/>
        <color theme="1"/>
        <rFont val="Calibri"/>
        <family val="2"/>
        <scheme val="minor"/>
      </rPr>
      <t>The LOM also allows one or more co-owners, who wish to have work carried out to equip parking spaces or modify interior electrical installations, to assume the cost of this work themselves, which will be carried out under the responsibility of the joint property association, with the co-owners being able to vote by simple majority.</t>
    </r>
    <r>
      <rPr>
        <sz val="10"/>
        <color theme="1"/>
        <rFont val="Calibri"/>
        <family val="2"/>
        <scheme val="minor"/>
      </rPr>
      <t xml:space="preserve"> </t>
    </r>
    <r>
      <rPr>
        <sz val="10"/>
        <color theme="1"/>
        <rFont val="Calibri"/>
        <family val="2"/>
        <scheme val="minor"/>
      </rPr>
      <t>Lastly, a decree is planned to reduce the time-limit for referring such matters to the district court from six months to three months.</t>
    </r>
  </si>
  <si>
    <t>(Future)* Article 23 of the LOM, which strengthens the obligations to pre-equip and equip car parks (codified in Articles L.111_x001E_5_x001E_2 to L.111_x001E_5_x001E_4 and L.111_x001E_6_x001E_4 to L.111_x001E_6_x001E_5 of the Construction and Housing Code)</t>
  </si>
  <si>
    <t>The obligations to pre-equip new buildings and equip existing buildings are strengthened by transposing Directive (EU) 2018/844 of the European Parliament and of the Council of 30 May 2018. From 2021, car parks with more than 10 parking spaces will have to be pre-equipped for recharging points at 100% of the parking spaces in residential buildings and at 20%, including 2% accessible to persons with reduced mobility, in non-residential buildings during their construction or major renovation, i.e. when the value of the work is at least one-quarter of the value of the building. Furthermore, existing non-residential buildings with a car park with more than 20 parking spaces will have to be equipped with at least one recharging point by 1 January 2025 at the latest. Where the amount of work needed to adapt the electricity grid upstream of the main low-voltage panel (inclusive) does not exceed the amount of the downstream equipment work, these buildings will have to be equipped with one recharging point for every 20 additional parking spaces. The Fédération du commerce de détail and Perifem (which are retail organisations representing large stores with sizeable car parks) have recently estimated that this article will result in the installation of 180,000 recharging points accessible to the public.Following inspections, non-compliance with the provisions on equipment and pre-equipment may result in criminal penalties. A fine of €45,000 may be imposed, together with an operating ban for legal persons.</t>
  </si>
  <si>
    <t>(Future)* Article 40 bis of the LOM, which specifies the content of agreements on the delegation of motorway public service tasks (codified in Article L.122_x001E_4 of the Road Infrastructure Code)</t>
  </si>
  <si>
    <t>Operators of the concessionary motorway network have signed agreements on the delegation of motorway public service tasks which lay down the operating conditions of motorways. Once the Mobility Framework Law has been enacted, these agreements will have to include a strategy for the strengthening and deployment of alternative fuels refuelling stations. They will also have to provide for the introduction of differentiated charging according to vehicle emission levels.</t>
  </si>
  <si>
    <t>(Future)* Article 37 bis AA of the LOM, which provides for the reservation of spaces for electric boats in marinas</t>
  </si>
  <si>
    <t>From 1 January 2022, in marinas with a capacity of more than 100 spaces, at least 1% of the berths that benefit from one year’s private access will have to be reserved for electric vessels.</t>
  </si>
  <si>
    <t>Water</t>
  </si>
  <si>
    <t>(Future)* Article 37 bis C of the LOM, which concerns the development of a strategy for the decarbonisation of maritime transport and France’s commitment within the IMO</t>
  </si>
  <si>
    <t>Within the International Maritime Organization, France has been advocating for an ambitious strategy to reduce greenhouse gas emissions and air pollutants in international navigation, in line with its commitments under the Paris Agreement on climate change and reducing air pollution.At the same time, the State has been consulting with all stakeholders in order to define a strategy to speed up the transition towards carbon-neutral propulsion by 2050 for all national merchant, passenger, fishing and recreational fleets.The strategy covers support measures and their conditionality and, for fleets that do not operate on international routes, intermediate targets and regulatory levers to be activated at both national and European level, without creating unjustified distortions.The State is preparing a programme in order to integrate these requirements for speeding up the ecological transition into its policy of renewing the national coastal fleet.</t>
  </si>
  <si>
    <t>(Future)* Article 23 ter of the LOM, which guarantees the interoperability of alternative fuels recharging and refuelling infrastructure (codified in Article L.641_x001E_4_x001E_2 of the Energy Code)</t>
  </si>
  <si>
    <t>The aim is to guarantee that all alternative fuels recharging and refuelling infrastructure is interoperable and, in particular, to allow access to all recharging points for electric vehicles through roaming agreements.</t>
  </si>
  <si>
    <t>(Future)* Article 15 of the LOM, which authorises the reservation of lanes and parking spaces for ultra-low-emission vehicles (codified in Article L.411_x001E_8 of the Highway Code and Article L.2213_x001E_3 of the General Local and Regional Authorities Code)</t>
  </si>
  <si>
    <t>The LOM provides that the authority with road policing powers may reserve part of the public highway to make a lane intended to facilitate the movement of certain vehicles, including ultra-low-emission vehicles. The mayor may also reserve parking spaces on the public highway or in any other public parking area for certain vehicles, including ultra-low-emission vehicles. The mayor may also reserve places on the public highway, either permanently or at certain times, to facilitate the movement of certain vehicles, including ultra-low-emission vehicles.</t>
  </si>
  <si>
    <t>Permits</t>
  </si>
  <si>
    <t xml:space="preserve">Administrative </t>
  </si>
  <si>
    <t>Order of 2 January 2019 amending the Order of 8 August 2016 laying down the conditions for organising the public service at ancillary facilities located on the concessionary motorway network</t>
  </si>
  <si>
    <t>The Order facilitates the installation and maintenance of recharging points at service areas on the concessionary motorway network by specifying the conditions for organising the recharging service in several respects:- the guarantee for investors of financial compensation if the term of the sub-concession contract does not allow the investment to be amortised;- spaces with recharging points will still be included in the number of spaces deemed to be offered and will be indicated by signs and markings on the ground;- where the need for recharging is established or at the request of a developer or recharging infrastructure operator, concessionary companies must study the technical feasibility of installing recharging points;- the recharging service cannot be terminated without a serious and legitimate reason. In addition, any significant reduction in the level of service offered to users must be similarly justified.</t>
  </si>
  <si>
    <t>The purpose of the air quality certificate is to allow users of the least polluting vehicles to enjoy traffic benefits. A list ranks vehicles according to their air pollutant emissions. These rankings allow vehicles to be differentiated and a progressive approach to be adopted in the measures to be introduced.</t>
  </si>
  <si>
    <t>Order of 7 August 2019 amending the fourth regulatory part of the Transport Code</t>
  </si>
  <si>
    <t>This article contains various specifications relating to the shore-side connection of inland waterway vessels and allows a connection obligation for moored vessels to be applied at certain berths.</t>
  </si>
  <si>
    <t>Order of 27 July 2012 regulating the use of means to supply aircraft with power and air-conditioning/heating during stopovers at the aerodromes of Paris-Charles-de-Gaulle, Paris-Orly and Paris-Le Bourget</t>
  </si>
  <si>
    <t>The aim is to limit pollution caused by use of an auxiliary power unit (APU). On the ground, this unit is used to supply the electrical energy needed by the aircraft during its stopover as well as the air needed by the air-conditioning system. Before leaving the stand, it also provides the power needed to start up the engines.The Order regulates the use of means to supply aircraft with power and air-conditioning/heating during stopovers at the aerodromes of Paris-Charles-de-Gaulle, Paris-Orly and Paris-Le Bourget. It prioritises the available tools and lays down their conditions of use depending on the type of aircraft and the scheduled departure time from and/or actual arrival time at the stand.</t>
  </si>
  <si>
    <t>Air</t>
  </si>
  <si>
    <t>EU &amp; international standards implementation</t>
  </si>
  <si>
    <t>* With regard to the provisions laid down by the Mobility Framework Law, this was adopted by the French Parliament on 19 November 2019, but its entry into force has been delayed by a referral to the Constitutional Council, which does not, however, relate to those provisions.</t>
  </si>
  <si>
    <t>ANNEX I of DIRECTIVE 2014/94/EU: 1. Legal measures</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</si>
  <si>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</si>
  <si>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For each row, please fill in the cells from left to right.</t>
  </si>
  <si>
    <t>Once a value or description is entered or selected, the colour of the cell will automatically change.</t>
  </si>
  <si>
    <t>In the cells containing the text ‘Select:’, please choose an option from the drop down list.</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</si>
  <si>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</si>
  <si>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a row corresponding to the same measure category).</t>
  </si>
  <si>
    <t>The options from the drop down lists may be found in the sheet ‘Menus’. For examples and explanations of these options, please refer to the Guidance document.</t>
  </si>
  <si>
    <t>The used acronyms are explained in the sheet ‘Abbreviations’.</t>
  </si>
  <si>
    <t>ANNEX I / 2</t>
  </si>
  <si>
    <t>Policy measures supporting the implementation of the national policy framework</t>
  </si>
  <si>
    <t>INDICATOR</t>
  </si>
  <si>
    <r>
      <rPr>
        <b/>
        <sz val="11"/>
        <color theme="1"/>
        <rFont val="Calibri"/>
        <family val="2"/>
        <scheme val="minor"/>
      </rPr>
      <t>CURRENT AND PAST ANNUAL BUDGET [k€]</t>
    </r>
  </si>
  <si>
    <t>FUTURE ESTIMATED BUDGET [k€]</t>
  </si>
  <si>
    <r>
      <rPr>
        <b/>
        <sz val="11"/>
        <color theme="1"/>
        <rFont val="Calibri"/>
        <family val="2"/>
        <scheme val="minor"/>
      </rPr>
      <t xml:space="preserve"> </t>
    </r>
    <r>
      <rPr>
        <b/>
        <sz val="11"/>
        <color theme="1"/>
        <rFont val="Calibri"/>
        <family val="2"/>
        <scheme val="minor"/>
      </rPr>
      <t>TOTAL ESTIMATED BUDGET [k€]</t>
    </r>
  </si>
  <si>
    <t>2021-2022</t>
  </si>
  <si>
    <t>2026-2030</t>
  </si>
  <si>
    <t>M1 - Measures to ensure national targets and objectives</t>
  </si>
  <si>
    <t>M1.1</t>
  </si>
  <si>
    <t>Aid for the purchase of clean vehicles</t>
  </si>
  <si>
    <t>Financial incentives</t>
  </si>
  <si>
    <t>Subsidies</t>
  </si>
  <si>
    <t>Energy Code D.251_x001E_1</t>
  </si>
  <si>
    <t>M1.2</t>
  </si>
  <si>
    <t>Additional tax on the registration of the most polluting vehicles</t>
  </si>
  <si>
    <t>See above</t>
  </si>
  <si>
    <t>Taxes / penalties</t>
  </si>
  <si>
    <r>
      <t>General Tax Code 1011 </t>
    </r>
    <r>
      <rPr>
        <i/>
        <sz val="10"/>
        <color theme="1"/>
        <rFont val="Calibri"/>
        <family val="2"/>
        <scheme val="minor"/>
      </rPr>
      <t>bis</t>
    </r>
    <r>
      <rPr>
        <sz val="10"/>
        <color theme="1"/>
        <rFont val="Calibri"/>
        <family val="2"/>
        <scheme val="minor"/>
      </rPr>
      <t xml:space="preserve"> and </t>
    </r>
    <r>
      <rPr>
        <i/>
        <sz val="10"/>
        <color theme="1"/>
        <rFont val="Calibri"/>
        <family val="2"/>
        <scheme val="minor"/>
      </rPr>
      <t>ter</t>
    </r>
  </si>
  <si>
    <t>M1.3</t>
  </si>
  <si>
    <t>Conversion allowance for older vehicles</t>
  </si>
  <si>
    <t>Since 2015, a conversion allowance has been paid to individuals and legal persons for the removal of the oldest cars. This is set to continue until at least the end of 2022. The mechanism set out in Article D.251_x001E_3 of the Energy Code allows for the payment of an allowance for purchasing a new or used car or van (or an electric 2_x001E_ or 3_x001E_wheel vehicle or quadricycle that does not use lead batteries) if this is accompanied by the removal from circulation and the presentation for scrappage of a diesel passenger car or light commercial vehicle registered before 2001 (or 2006 for households in the first five income deciles) or a petrol passenger car or light commercial vehicle registered before 1997. The allowance scale ranges from €1,500 to €5,000 depending on the emissions of the replacement vehicle and the household’s income. For example, the lowest income households and high-mileage drivers benefit from a double allowance.</t>
  </si>
  <si>
    <t>Energy Code D.251_x001E_3</t>
  </si>
  <si>
    <t>M1.4</t>
  </si>
  <si>
    <t>Accelerated depreciation for vehicles over 3.5 tonnes using alternative fuels</t>
  </si>
  <si>
    <r>
      <t xml:space="preserve">The accelerated depreciation of heavy commercial vehicles running on NGV, which was introduced in 2016 through Article 39 </t>
    </r>
    <r>
      <rPr>
        <i/>
        <sz val="10"/>
        <color theme="1"/>
        <rFont val="Calibri"/>
        <family val="2"/>
        <scheme val="minor"/>
      </rPr>
      <t>décies </t>
    </r>
    <r>
      <rPr>
        <sz val="10"/>
        <color theme="1"/>
        <rFont val="Calibri"/>
        <family val="2"/>
        <scheme val="minor"/>
      </rPr>
      <t>A of the General Tax Code, under which undertakings could deduct 40% of their purchase cost from their taxable profit in addition to the traditional depreciation, was extended and reinforced by the 2018 Finance Law.</t>
    </r>
    <r>
      <rPr>
        <sz val="10"/>
        <color theme="1"/>
        <rFont val="Calibri"/>
        <family val="2"/>
        <scheme val="minor"/>
      </rPr>
      <t xml:space="preserve"> </t>
    </r>
    <r>
      <rPr>
        <sz val="10"/>
        <color theme="1"/>
        <rFont val="Calibri"/>
        <family val="2"/>
        <scheme val="minor"/>
      </rPr>
      <t>Since the start of 2019 and until the end of 2021, heavy commercial vehicles using NGV, ethanol, electricity or hydrogen can be depreciated at 60% (the accelerated depreciation rate will return to 40% from 2022).</t>
    </r>
    <r>
      <rPr>
        <sz val="10"/>
        <color theme="1"/>
        <rFont val="Calibri"/>
        <family val="2"/>
        <scheme val="minor"/>
      </rPr>
      <t xml:space="preserve"> </t>
    </r>
    <r>
      <rPr>
        <sz val="10"/>
        <color theme="1"/>
        <rFont val="Calibri"/>
        <family val="2"/>
        <scheme val="minor"/>
      </rPr>
      <t>LCVs using the same fuels benefit from an accelerated depreciation rate of 20%.</t>
    </r>
  </si>
  <si>
    <t>Taxes reduction / exemption</t>
  </si>
  <si>
    <r>
      <t>General Tax Code 39 </t>
    </r>
    <r>
      <rPr>
        <i/>
        <sz val="10"/>
        <color theme="1"/>
        <rFont val="Calibri"/>
        <family val="2"/>
        <scheme val="minor"/>
      </rPr>
      <t>decies</t>
    </r>
    <r>
      <rPr>
        <sz val="10"/>
        <color theme="1"/>
        <rFont val="Calibri"/>
        <family val="2"/>
        <scheme val="minor"/>
      </rPr>
      <t> A</t>
    </r>
  </si>
  <si>
    <t>M1.5</t>
  </si>
  <si>
    <t>(Future)* Introduction of a support framework for the use of non-injected biogas in mobility</t>
  </si>
  <si>
    <t>CNG (incl. Biomethane)</t>
  </si>
  <si>
    <t>Environment Code L.446_x001E_7 to L.446_x001E_17 (LOM 25)</t>
  </si>
  <si>
    <t>M1.6</t>
  </si>
  <si>
    <t>(Future)* Introduction of a support framework for the production of carbon-free hydrogen</t>
  </si>
  <si>
    <t>The government is authorised by the Mobility Framework Law to take the necessary measures by means of an order to:- define terminology for the different types of hydrogen according to the energy source used in its production; - enable hydrogen production, transport, storage and traceability; - define a support framework for renewable hydrogen. A system of guarantees of origin for renewable hydrogen is established and will be detailed by a decree.</t>
  </si>
  <si>
    <t xml:space="preserve">Hydrogen </t>
  </si>
  <si>
    <r>
      <t>Energy Code L.447_x001E_1 (LEC 6 </t>
    </r>
    <r>
      <rPr>
        <i/>
        <sz val="10"/>
        <color theme="1"/>
        <rFont val="Calibri"/>
        <family val="2"/>
        <scheme val="minor"/>
      </rPr>
      <t>octies</t>
    </r>
    <r>
      <rPr>
        <sz val="10"/>
        <color theme="1"/>
        <rFont val="Calibri"/>
        <family val="2"/>
        <scheme val="minor"/>
      </rPr>
      <t>)</t>
    </r>
  </si>
  <si>
    <t>M1.7</t>
  </si>
  <si>
    <t>Exemption from public property occupation fee</t>
  </si>
  <si>
    <t>Law No 2014_x001E_877Decree No 2014_x001E_1313</t>
  </si>
  <si>
    <t>M1.8</t>
  </si>
  <si>
    <t>Company vehicle tax</t>
  </si>
  <si>
    <t>Company vehicle tax, which is laid down in Article 1010 of the General Tax Code, encourages businesses to use vehicles with minimal impact on the climate and, since 2014, on ambient air quality. Its calculation is based on two components: the rate of CO2 emissions and air pollutant emissions. Zero-emission vehicles are therefore not covered by the tax. Lastly, we note that hybrid vehicles are exempt from the component of the tax based on CO2 emissions for twelve quarters from their purchase if their CO2 emissions are less than 100 grams per kilometre. This exemption is permanent for vehicles emitting 60 gCO2/km or less.</t>
  </si>
  <si>
    <t>General Tax Code 1010</t>
  </si>
  <si>
    <t>M1.9</t>
  </si>
  <si>
    <t>Fuel taxation</t>
  </si>
  <si>
    <r>
      <t>Fuel taxation, through the domestic consumption tax on energy products (</t>
    </r>
    <r>
      <rPr>
        <i/>
        <sz val="10"/>
        <color theme="1"/>
        <rFont val="Calibri"/>
        <family val="2"/>
        <scheme val="minor"/>
      </rPr>
      <t>taxe intérieure de consommation de produits énergétiques</t>
    </r>
    <r>
      <rPr>
        <sz val="10"/>
        <color theme="1"/>
        <rFont val="Calibri"/>
        <family val="2"/>
        <scheme val="minor"/>
      </rPr>
      <t xml:space="preserve"> – TICPE), provides an incentive for the purchase of vehicles using alternative fuels.</t>
    </r>
    <r>
      <rPr>
        <sz val="10"/>
        <color theme="1"/>
        <rFont val="Calibri"/>
        <family val="2"/>
        <scheme val="minor"/>
      </rPr>
      <t xml:space="preserve"> </t>
    </r>
    <r>
      <rPr>
        <sz val="10"/>
        <color theme="1"/>
        <rFont val="Calibri"/>
        <family val="2"/>
        <scheme val="minor"/>
      </rPr>
      <t>It mainly affects the segment of passenger cars and light commercial vehicles, as road hauliers benefit from exemptions.</t>
    </r>
    <r>
      <rPr>
        <sz val="10"/>
        <color theme="1"/>
        <rFont val="Calibri"/>
        <family val="2"/>
        <scheme val="minor"/>
      </rPr>
      <t xml:space="preserve"> </t>
    </r>
    <r>
      <rPr>
        <sz val="10"/>
        <color theme="1"/>
        <rFont val="Calibri"/>
        <family val="2"/>
        <scheme val="minor"/>
      </rPr>
      <t>E10, NGV and LPG have a net advantage over other fuels, whilst electricity is not subject to this excise duty.</t>
    </r>
  </si>
  <si>
    <t>Customs Code 265</t>
  </si>
  <si>
    <t>M1.10</t>
  </si>
  <si>
    <t>Partial coverage of the costs of connecting publicly accessible recharging points</t>
  </si>
  <si>
    <r>
      <t>The ceiling for covering the costs of connecting recharging installations for electric and plug-in hybrid electric vehicles accessible to the public through the public electricity system tariff (</t>
    </r>
    <r>
      <rPr>
        <i/>
        <sz val="10"/>
        <color theme="1"/>
        <rFont val="Calibri"/>
        <family val="2"/>
        <scheme val="minor"/>
      </rPr>
      <t>tarif d’utilisation du réseau public d’électricité</t>
    </r>
    <r>
      <rPr>
        <sz val="10"/>
        <color theme="1"/>
        <rFont val="Calibri"/>
        <family val="2"/>
        <scheme val="minor"/>
      </rPr>
      <t xml:space="preserve"> – TURPE) will be increased from 40% to 75% with the adoption of the LOM.</t>
    </r>
    <r>
      <rPr>
        <sz val="10"/>
        <color theme="1"/>
        <rFont val="Calibri"/>
        <family val="2"/>
        <scheme val="minor"/>
      </rPr>
      <t xml:space="preserve"> </t>
    </r>
    <r>
      <rPr>
        <sz val="10"/>
        <color theme="1"/>
        <rFont val="Calibri"/>
        <family val="2"/>
        <scheme val="minor"/>
      </rPr>
      <t>The TURPE is collectively paid by consumers within the electricity tariff in order to cover all the costs incurred by the operators of these systems.</t>
    </r>
    <r>
      <rPr>
        <sz val="10"/>
        <color theme="1"/>
        <rFont val="Calibri"/>
        <family val="2"/>
        <scheme val="minor"/>
      </rPr>
      <t xml:space="preserve"> </t>
    </r>
    <r>
      <rPr>
        <sz val="10"/>
        <color theme="1"/>
        <rFont val="Calibri"/>
        <family val="2"/>
        <scheme val="minor"/>
      </rPr>
      <t>Part of the cost of connecting to the systems is therefore covered at a rate determined by the administrative authority after consulting the Energy Regulatory Board (</t>
    </r>
    <r>
      <rPr>
        <i/>
        <sz val="10"/>
        <color theme="1"/>
        <rFont val="Calibri"/>
        <family val="2"/>
        <scheme val="minor"/>
      </rPr>
      <t>Commission de régulation de l’énergie</t>
    </r>
    <r>
      <rPr>
        <sz val="10"/>
        <color theme="1"/>
        <rFont val="Calibri"/>
        <family val="2"/>
        <scheme val="minor"/>
      </rPr>
      <t>).</t>
    </r>
    <r>
      <rPr>
        <sz val="10"/>
        <color theme="1"/>
        <rFont val="Calibri"/>
        <family val="2"/>
        <scheme val="minor"/>
      </rPr>
      <t xml:space="preserve"> </t>
    </r>
    <r>
      <rPr>
        <sz val="10"/>
        <color theme="1"/>
        <rFont val="Calibri"/>
        <family val="2"/>
        <scheme val="minor"/>
      </rPr>
      <t>Until the end of 2021 for recharging points accessible to the public and until the end of 2022 for recharging facilities for road vehicles used for public passenger transport, the connection cost may therefore be covered up to 75%, leaving the remaining 25% to be borne by the operator.</t>
    </r>
  </si>
  <si>
    <t>Energy Code L341_x001E_2 (changed by LOM 23)</t>
  </si>
  <si>
    <t>M1.11</t>
  </si>
  <si>
    <t>Exemptions from regional taxes on registration certificates</t>
  </si>
  <si>
    <t>The registration of a road vehicle and the issue of a certificate involve the payment of several taxes and one fee (including the ecological malus for the most polluting vehicles). The regional tax is set by the Regional Council, which can decide to exempt ultra-low-emission vehicles. In 2019, 17 out of 20 metropolitan regions applied a total exemption from the tax for clean vehicles and 2 applied a 50% reduction.</t>
  </si>
  <si>
    <t>Regional</t>
  </si>
  <si>
    <t>M1.12</t>
  </si>
  <si>
    <t>Reduction of the benefit in kind</t>
  </si>
  <si>
    <t>The Order of 21 May 2019 provides for a 50% reduction (with a maximum of €1,800 per year) in the calculation of the benefit in kind declared by the employee in connection with the purchase of an electric vehicle. In addition, where the employer makes a recharging point available, the benefit in kind is regarded as zero for non-work-related journeys.</t>
  </si>
  <si>
    <t>Order of 21 May 2019 amending Article 3 of the Order of 10 December 2002 on the assessment of benefits in kind in order to calculate social security contributions, with regard to electric vehicles made available by the employer</t>
  </si>
  <si>
    <t>M1.13</t>
  </si>
  <si>
    <t>Authorisation of differential tariffs on the concessionary road network</t>
  </si>
  <si>
    <t>Motorway operating companies may apply different subscription fees in order to encourage ultra-low-emission vehicles with a gross vehicle weight of less than 3.5 tonnes and car-pooled vehicles, without altering the pace of change of toll rates and without increasing the term of motorway concessions.</t>
  </si>
  <si>
    <t>Other support schemes</t>
  </si>
  <si>
    <t>LTECV 38</t>
  </si>
  <si>
    <t>M1.14</t>
  </si>
  <si>
    <t>Increase in the depreciation ceiling for low-emission passenger cars</t>
  </si>
  <si>
    <t>The tax deduction of depreciation on passenger cars does not apply to the part of their purchase price above €18,300. This amount is increased to €30,000 for vehicles emitting 20 gCO2/km or less and to €20,300 for vehicles emitting between 20 and 60 gCO2/km.</t>
  </si>
  <si>
    <t>M1.15</t>
  </si>
  <si>
    <t>Green disc</t>
  </si>
  <si>
    <t>Non-financial incentives</t>
  </si>
  <si>
    <t>M1.16</t>
  </si>
  <si>
    <t>** Accelerated depreciation for vessels using alternative fuels</t>
  </si>
  <si>
    <t>Although an article in the draft 2019 Finance Law provided for accelerated depreciation for vessels using LNG, the application of this measure was postponed in order to bring it into line with the GBER. The government plans to reintroduce this measure through the draft 2020 Finance Law. Its terms and conditions will be discussed when the text is examined.</t>
  </si>
  <si>
    <t>M1.17</t>
  </si>
  <si>
    <t>** Application of a preferential rate of domestic final electricity consumption tax to increase the attractiveness of shore-side connections</t>
  </si>
  <si>
    <t xml:space="preserve">The government plans to apply a preferential rate of €0.5 per MWh of the domestic final electricity consumption tax, instead of €22.5, for the final consumption of electricity in the shore-side supply of vessels other than those used for private pleasure navigation. This measure is expected to enter into force in the course of 2020 subject to a positive decision by the EU Council before the Finance Law enters into force. </t>
  </si>
  <si>
    <t>M1.18</t>
  </si>
  <si>
    <t>Launch of the je-roule-en-electrique.fr website</t>
  </si>
  <si>
    <t>Je-roule-en-electrique.fr is an educational information site managed by Avere-France, the national association for the development of electric mobility, in cooperation with our partners and the Ministry of Ecological and Inclusive Transition. We want to assist French citizens in their transition to cleaner, more economical and more practical mobility by providing informed answers to their questions.</t>
  </si>
  <si>
    <t>M2 - Measures that can promote AFI in public transport services</t>
  </si>
  <si>
    <t>M2.1</t>
  </si>
  <si>
    <t>Moebus</t>
  </si>
  <si>
    <t>The Moebus programme aims to support the purchase of electric buses and the installation of dedicated recharging points. Funded like the ADVENIR programme through the mobilisation of energy saving certificates (see ‘ADVENIR Programme’), its objective is to co-finance the purchase of 500 buses and the electrification of 50 depots in 2019 and 2020. Up to 30% of the purchase cost of buses and 10% of the costs of electrifying depots can be advanced.</t>
  </si>
  <si>
    <t>M2.2</t>
  </si>
  <si>
    <t>Partial coverage of the costs of connecting recharging points intended for public transport vehicles</t>
  </si>
  <si>
    <t>Energy Code L.341_x001E_2 (changed by Article 23 of the Mobility Framework Law)</t>
  </si>
  <si>
    <t>M3 - Measures that can promote the deployment of private electro-mobility infrastructure</t>
  </si>
  <si>
    <t>M3.1</t>
  </si>
  <si>
    <t>Energy transition tax credit for the deployment of recharging points in private homes</t>
  </si>
  <si>
    <t>For individuals, the installation of a recharging point within the electrical installation of a single-family or multi-family building benefits from the energy transition tax credit, which is applied to the share paid by the resident in the case of a home in a multi-family building. This tax credit covers 30% of the cost of one home recharging point, excluding labour costs, and can be combined with the energy savings certificate bonus of the ADVENIR programme. The scheme will evolve in 2020 with the introduction of a fixed amount of €300 for the installation of one recharging point.</t>
  </si>
  <si>
    <r>
      <rPr>
        <sz val="10"/>
        <color theme="1"/>
        <rFont val="Calibri"/>
        <family val="2"/>
        <scheme val="minor"/>
      </rPr>
      <t>NR</t>
    </r>
  </si>
  <si>
    <t>NR</t>
  </si>
  <si>
    <r>
      <t>General Tax Code 200 </t>
    </r>
    <r>
      <rPr>
        <i/>
        <sz val="11"/>
        <color theme="1"/>
        <rFont val="Calibri"/>
        <family val="2"/>
        <scheme val="minor"/>
      </rPr>
      <t>quater</t>
    </r>
  </si>
  <si>
    <t>M3.2</t>
  </si>
  <si>
    <t>ADVENIIR programme</t>
  </si>
  <si>
    <t>** These measures are currently being discussed with the Commission.</t>
  </si>
  <si>
    <t>ANNEX I of DIRECTIVE 2014/94/EU: 2. Policy measures supporting the implementation of the national policy framework</t>
  </si>
  <si>
    <t xml:space="preserve">Information on those measures shall include the following elements: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</si>
  <si>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</si>
  <si>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</si>
  <si>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</si>
  <si>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</si>
  <si>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consideration of the need for renewable jet fuel refuelling points in airports within the TEN_x001E_T Core Network</t>
  </si>
  <si>
    <t>• technical and administrative procedures and legislation with regard to the authorisation of alternative fuels supply, in order to facilitate the authorisation process.</t>
  </si>
  <si>
    <t xml:space="preserve">Once a value or description is entered or selected, the colour of the cell will automatically change. The grey cells don't need to be filled in. </t>
  </si>
  <si>
    <t>Please note that if it is not possible to provide the Future Estimated Budget per period, then a Total Estimated Budget should be provided and the Start Year and Stop Year should also be indicated.</t>
  </si>
  <si>
    <t xml:space="preserve">Elaboration on the consideration of the need for renewable jet fuel refuelling points in airports within the TEN_x001E_T Core Network should be included in the text of the report. </t>
  </si>
  <si>
    <t>ANNEX I / 3</t>
  </si>
  <si>
    <t xml:space="preserve">Deployment and manufacturing support </t>
  </si>
  <si>
    <t>2021-2025</t>
  </si>
  <si>
    <t>AFI deployment</t>
  </si>
  <si>
    <r>
      <t>Vehicles and Transport of the Future measure (Investing for the Future programme managed by ADEME): scheme supporting the deployment of recharging infrastructure for hybrid and electric vehicles (</t>
    </r>
    <r>
      <rPr>
        <i/>
        <sz val="10"/>
        <color theme="1"/>
        <rFont val="Calibri"/>
        <family val="2"/>
        <scheme val="minor"/>
      </rPr>
      <t>infrastructures de recharge pour les véhicules hybrides et électriques</t>
    </r>
    <r>
      <rPr>
        <sz val="10"/>
        <color theme="1"/>
        <rFont val="Calibri"/>
        <family val="2"/>
        <scheme val="minor"/>
      </rPr>
      <t xml:space="preserve"> – IRVE)</t>
    </r>
  </si>
  <si>
    <t xml:space="preserve"> </t>
  </si>
  <si>
    <t>Investing for the Future programme – Call for projects ‘IRVE in non-interconnected areas’</t>
  </si>
  <si>
    <t>Call for projects ‘Integrated NGV mobility solutions’</t>
  </si>
  <si>
    <t>Call for projects ‘Natural gas and biogas in white areas’</t>
  </si>
  <si>
    <t>Call for projects ‘Hydrogen mobility ecosystems’</t>
  </si>
  <si>
    <t>(To be renewed) Call for LEZ projects</t>
  </si>
  <si>
    <t xml:space="preserve">This call for projects was intended to help metropolitan areas and public establishments for cooperation between municipalities with their own tax status with more than 100,000 inhabitants and those whose territory is fully or partly covered by an air quality plan to implement a low-emission zone (LEZ).In total, 19 local authorities were selected and have benefited from financial support from ADEME. The aim is therefore to reconfigure their LEZs in line with the future obligation laid down in the draft Mobility Framework Law. </t>
  </si>
  <si>
    <t>Deployment of hydrogen as a replacement for diesel in the railway sector</t>
  </si>
  <si>
    <t>The SNCF plans to bring 15 regional hydrogen-powered trains into service on non-electrified lines that are currently covered by diesel trains. This alternative is considered less costly than electrification work and Alstom has already tested an initial prototype. The first trains should come into service in 2022. The regions will be involved in financing these trains and the State could support the project through the Hydrogen Plan.</t>
  </si>
  <si>
    <t>Rail</t>
  </si>
  <si>
    <t>‘Zero Fumes Stopover’ plan</t>
  </si>
  <si>
    <t>Support of manufacturing plants for AF technologies</t>
  </si>
  <si>
    <t>Participation in the European Battery Alliance</t>
  </si>
  <si>
    <t xml:space="preserve">  </t>
  </si>
  <si>
    <t>ANNEX I of DIRECTIVE 2014/94/EU: 3. Deployment and manufacturing support</t>
  </si>
  <si>
    <r>
      <rPr>
        <sz val="11"/>
        <color theme="1"/>
        <rFont val="Calibri"/>
        <family val="2"/>
      </rPr>
      <t>• Annual public budget allocated for alternative fuels infrastructure deployment, broken down by alternative fuel and by transport mode (road, rail, water and air).</t>
    </r>
    <r>
      <rPr>
        <sz val="11"/>
        <color theme="1"/>
        <rFont val="Calibri"/>
        <family val="2"/>
      </rPr>
      <t xml:space="preserve">   </t>
    </r>
    <r>
      <rPr>
        <sz val="11"/>
        <color theme="1"/>
        <rFont val="Calibri"/>
        <family val="2"/>
      </rPr>
      <t>• Annual public budget allocated to support manufacturing plants for alternative fuels technologies, broken down by alternative fuel and by transport mode.</t>
    </r>
    <r>
      <rPr>
        <sz val="11"/>
        <color theme="1"/>
        <rFont val="Calibri"/>
        <family val="2"/>
      </rPr>
      <t xml:space="preserve">                       </t>
    </r>
    <r>
      <rPr>
        <sz val="11"/>
        <color theme="1"/>
        <rFont val="Calibri"/>
        <family val="2"/>
      </rPr>
      <t xml:space="preserve">• </t>
    </r>
    <r>
      <rPr>
        <sz val="11"/>
        <color rgb="FF000000"/>
        <rFont val="Calibri"/>
        <family val="2"/>
      </rPr>
      <t>Consideration of any particular needs during the initial phase of the deployment of alternative fuels infrastructures</t>
    </r>
    <r>
      <rPr>
        <i/>
        <sz val="11"/>
        <color rgb="FF000000"/>
        <rFont val="Calibri"/>
        <family val="2"/>
      </rPr>
      <t>.</t>
    </r>
    <r>
      <rPr>
        <i/>
        <sz val="11"/>
        <color rgb="FF000000"/>
        <rFont val="Calibri"/>
        <family val="2"/>
      </rPr>
      <t xml:space="preserve"> </t>
    </r>
  </si>
  <si>
    <t xml:space="preserve">Once a value or description is entered or selected, the colour of the cell will automatically change. </t>
  </si>
  <si>
    <t>More rows can be added in the table according to the needs (by inserting a new row and by copying into it the cells of a previous row corresponding to the same measure category).</t>
  </si>
  <si>
    <t xml:space="preserve">Elaboration on the consideration of any particular needs during the initial phase of the deployment of alternative fuels infrastructures should be included in the text of the report. </t>
  </si>
  <si>
    <t>ANNEX I / 4</t>
  </si>
  <si>
    <t>Research, technological development and demonstration (RTD&amp;D)</t>
  </si>
  <si>
    <r>
      <rPr>
        <b/>
        <sz val="11"/>
        <color theme="1"/>
        <rFont val="Calibri"/>
        <family val="2"/>
        <scheme val="minor"/>
      </rPr>
      <t>TOTAL ESTIMATED BUDGET [k€]</t>
    </r>
  </si>
  <si>
    <t>Vehicles and Transport of the Future measure (Phases I &amp; II of the Investing for the Future programme)</t>
  </si>
  <si>
    <t>The Vehicles and Transport of the Future measure of the Investing for the Future programme managed by ADEME has funded several innovative projects aiming to launch products on the market in the short term. It allowed several calls for projects to be launched between 2011 and 2017 (detailed in the AFNPF), which have contributed to the funding of projects mostly estimated at several tens of millions of euro, implemented by enterprises of all sizes, with a total amount of subsidies in the order of €600 million.</t>
  </si>
  <si>
    <t>~€600 million</t>
  </si>
  <si>
    <t>Speeding up the development of successful innovation ecosystems – Transport and Sustainable Mobility section of Phase III of the Investing for the Future programme</t>
  </si>
  <si>
    <t>First round of the innovation competition in Phase III of the Investing for the Future programme</t>
  </si>
  <si>
    <t>The third phase of the Investing for the Future programme started with an innovation competition enabling repayable advances and subsidies to be granted to various innovative projects, in particular in the field of transport and sustainable mobility. This competition allowed subsidies and repayable advances to be granted to several SMEs and start-ups engaged in developing innovative prototypes. Some of these innovations directly involve alternative fuels, such as rectification blocks for charging batteries, heat exchangers for cooling batteries and small hydrogen stations, magnetic charging systems or foils for electric boats. In total, the competition paid €1.7 million to the winners.</t>
  </si>
  <si>
    <t>€1.7 million</t>
  </si>
  <si>
    <t>ANNEX I of DIRECTIVE 2014/94/EU: 4. Research, technological development and demonstration</t>
  </si>
  <si>
    <t>Annual public budget allocated to support alternative fuels RTD&amp;D, broken down by fuel and by transport mode.</t>
  </si>
  <si>
    <t>More rows can be added in the table according to the needs (by inserting a new row and by copying into it the cells of a previous row)</t>
  </si>
  <si>
    <t>AFNPF Report</t>
  </si>
  <si>
    <t>Previous estimates</t>
  </si>
  <si>
    <t>SDMP 2 target</t>
  </si>
  <si>
    <t>Interim estimates</t>
  </si>
  <si>
    <t>Notes</t>
  </si>
  <si>
    <t>Where a field contains a cross, the estimate is not available or there is no French target for the vehicle type concerned.</t>
  </si>
  <si>
    <t>ELECTRIC</t>
  </si>
  <si>
    <t>Two wheels</t>
  </si>
  <si>
    <t>X</t>
  </si>
  <si>
    <t>PC</t>
  </si>
  <si>
    <t>BEV</t>
  </si>
  <si>
    <t>PHEV</t>
  </si>
  <si>
    <t>LCV</t>
  </si>
  <si>
    <t>The figures for electric light commercial vehicles include battery electric, plug-in hybrid electric and hydrogen vehicles.</t>
  </si>
  <si>
    <t>HCV</t>
  </si>
  <si>
    <t>The figures for electric heavy commercial vehicles, buses and coaches include battery electric and hydrogen vehicles.</t>
  </si>
  <si>
    <t>Bus</t>
  </si>
  <si>
    <t>Vessels</t>
  </si>
  <si>
    <t>Maritime</t>
  </si>
  <si>
    <t>Inland waterway</t>
  </si>
  <si>
    <t>Aviation</t>
  </si>
  <si>
    <t>Hydrogen</t>
  </si>
  <si>
    <t>~100</t>
  </si>
  <si>
    <t>NGV</t>
  </si>
  <si>
    <t>CNG</t>
  </si>
  <si>
    <t>LNG</t>
  </si>
  <si>
    <t>Bus &amp; coach</t>
  </si>
  <si>
    <t>LPG</t>
  </si>
  <si>
    <t>ANNEX I / 5 (Continuation)</t>
  </si>
  <si>
    <t>Alternative Fuels Infrastructure (AFI) targets</t>
  </si>
  <si>
    <t>ALTERNATIVE FUELS INFRASTRUCTURE (AFI)</t>
  </si>
  <si>
    <t>CURRENT AND PAST NUMBER OF RECHARGING/REFUELLING POINTS</t>
  </si>
  <si>
    <t>TARGET NUMBER OF RECHARGING/REFUELLING POINTS</t>
  </si>
  <si>
    <r>
      <rPr>
        <sz val="11"/>
        <color theme="1"/>
        <rFont val="Calibri"/>
        <family val="2"/>
        <scheme val="minor"/>
      </rPr>
      <t>To reliably determine the level of achievement of the national targets, it is crucial that the information on alternative fuel infrastructure provided by Member States is accurate and comprehensive.</t>
    </r>
    <r>
      <rPr>
        <sz val="11"/>
        <color theme="1"/>
        <rFont val="Calibri"/>
        <family val="2"/>
        <scheme val="minor"/>
      </rPr>
      <t xml:space="preserve"> </t>
    </r>
    <r>
      <rPr>
        <sz val="11"/>
        <color rgb="FF000000"/>
        <rFont val="Calibri"/>
        <family val="2"/>
        <scheme val="minor"/>
      </rPr>
      <t>Therefore, it is important to fill in each of the cells displayed in yellow in this table.</t>
    </r>
    <r>
      <rPr>
        <sz val="11"/>
        <color rgb="FF000000"/>
        <rFont val="Calibri"/>
        <family val="2"/>
        <scheme val="minor"/>
      </rPr>
      <t xml:space="preserve"> </t>
    </r>
    <r>
      <rPr>
        <sz val="11"/>
        <color theme="1"/>
        <rFont val="Calibri"/>
        <family val="2"/>
        <scheme val="minor"/>
      </rPr>
      <t>Once a value is entered, the colour of the cell will automatically change.</t>
    </r>
    <r>
      <rPr>
        <sz val="11"/>
        <color theme="1"/>
        <rFont val="Calibri"/>
        <family val="2"/>
        <scheme val="minor"/>
      </rPr>
      <t xml:space="preserve"> </t>
    </r>
    <r>
      <rPr>
        <sz val="11"/>
        <color theme="1"/>
        <rFont val="Calibri"/>
        <family val="2"/>
        <scheme val="minor"/>
      </rPr>
      <t>The used acronyms are explained in the sheet ‘Abbreviations’.</t>
    </r>
  </si>
  <si>
    <t>ELECTRICITY</t>
  </si>
  <si>
    <t>Total recharging points (public* + private)</t>
  </si>
  <si>
    <t>It should be indicated in the text of the report if any of the target number of recharging/refuelling points communicated in this table differs from the value previously reported in the national policy framework.</t>
  </si>
  <si>
    <t>Recharging points (publicly accessible)</t>
  </si>
  <si>
    <t>Note</t>
  </si>
  <si>
    <t xml:space="preserve">Normal power recharging points, P ≤ 22 kW (public) </t>
  </si>
  <si>
    <t>The figures entered for the breakdown between normal power and fast recharging points reflect the number of stations, and not the number of points.</t>
  </si>
  <si>
    <t>Elaboration on the information on the methodology applied to take account of the charging efficiency of high power recharging points should be included in the text of the report.</t>
  </si>
  <si>
    <t>High power recharging points, P &gt; 22kW (public)</t>
  </si>
  <si>
    <t>If you are unable to provide information on high power recharging points disaggregated by type (e.g. AC or DC fast charging, DC ultrafast charging), you may insert the values by overriding the formula.</t>
  </si>
  <si>
    <t xml:space="preserve">  • AC fast charging, 22 kW &lt; P ≤ 43 kW (public)</t>
  </si>
  <si>
    <t>public* - concerns ‘accessible to the public’ as defined in Article 2(7) of the Directive (providing Union-wide non-discriminatory access to users)</t>
  </si>
  <si>
    <t xml:space="preserve">  • DC fast charging, P &lt; 100 kW (public)</t>
  </si>
  <si>
    <t xml:space="preserve">  • DC ultra fast charging, P ≥ 100 kW (public)</t>
  </si>
  <si>
    <t>Recharging points (private)</t>
  </si>
  <si>
    <t>Normal power recharging points, P ≤ 22 kW (private)</t>
  </si>
  <si>
    <t>High power recharging points, P &gt; 22 kW (private)</t>
  </si>
  <si>
    <t xml:space="preserve">  • AC fast charging, 22 kW &lt; P ≤ 43 kW (private)</t>
  </si>
  <si>
    <t xml:space="preserve">  • DC fast charging, P &lt; 100 kW (private)</t>
  </si>
  <si>
    <t xml:space="preserve">  • DC ultra fast charging, P ≥ 100 kW (private)</t>
  </si>
  <si>
    <t xml:space="preserve">Shore-side electricity supply for seagoing ships in maritime ports </t>
  </si>
  <si>
    <t xml:space="preserve">Shore-side electricity supply for inland waterway vessels in inland ports </t>
  </si>
  <si>
    <t>Electricity supply for stationary airplanes</t>
  </si>
  <si>
    <t>NATURAL GAS (including Biomethane)</t>
  </si>
  <si>
    <t>CNG refuelling points (total)</t>
  </si>
  <si>
    <t>CNG refuelling points (public)</t>
  </si>
  <si>
    <t>CNG refuelling points (private fleet operators)</t>
  </si>
  <si>
    <t>LNG refuelling points (total)</t>
  </si>
  <si>
    <t>LNG refuelling points (public)</t>
  </si>
  <si>
    <t>LNG refuelling points (private fleet operators)</t>
  </si>
  <si>
    <t>Maritime Ports - LNG refuelling points</t>
  </si>
  <si>
    <t xml:space="preserve">Inland Ports - LNG refuelling points </t>
  </si>
  <si>
    <t>HYDROGEN</t>
  </si>
  <si>
    <t>Where applicable: this part should be filled in if the Member State decided to include hydrogen refuelling points accessible to the public in its national policy framework</t>
  </si>
  <si>
    <t>H2 refuelling points (total)</t>
  </si>
  <si>
    <t>H2 refuelling points – 350 bar (total)</t>
  </si>
  <si>
    <t>H2 refuelling points – 350 bar (public)</t>
  </si>
  <si>
    <t>H2 refuelling points – 350 bar (private fleet operators)</t>
  </si>
  <si>
    <t>H2 refuelling points – 700 bar (total)</t>
  </si>
  <si>
    <t>H2 refuelling points – 700 bar (public)</t>
  </si>
  <si>
    <t>H2 refuelling points – 700 bar (private fleet operators)</t>
  </si>
  <si>
    <t>LPG refuelling points (total)</t>
  </si>
  <si>
    <t>LPG refuelling points (public)</t>
  </si>
  <si>
    <t>LPG refuelling points (private fleet operators)</t>
  </si>
  <si>
    <t>OTHER AF</t>
  </si>
  <si>
    <t>Please specify the 'other AF' (e.g. biofuels [biodiesel, ethanol, etc.], synthetic and paraffinic fuels, etc.).</t>
  </si>
  <si>
    <t>All</t>
  </si>
  <si>
    <t>AF refuelling points (total)</t>
  </si>
  <si>
    <t>If the situation for more than one 'other AF' will be reported, please duplicate the part regarding 'OTHER AF' according to your needs.</t>
  </si>
  <si>
    <t>AF refuelling points (public)</t>
  </si>
  <si>
    <t>AF refuelling points (private fleet operators)</t>
  </si>
  <si>
    <t>ANNEX I of DIRECTIVE 2014/94/EU: 5. Targets and objectives</t>
  </si>
  <si>
    <t>• Level of achievement of the national targets, year by year, for the deployment of alternative fuels infrastructure in the different transport modes</t>
  </si>
  <si>
    <t>• Information on the methodology applied to take account of the charging efficiency of high power recharging points</t>
  </si>
  <si>
    <t>ANNEX I / 6</t>
  </si>
  <si>
    <t>Alternative Fuels Infrastructure (AFI) developments</t>
  </si>
  <si>
    <t>PAST</t>
  </si>
  <si>
    <t>FUTURE ESTIMATED</t>
  </si>
  <si>
    <t>MODE OF TRANSPORT</t>
  </si>
  <si>
    <t>Supply</t>
  </si>
  <si>
    <t>Demand</t>
  </si>
  <si>
    <t>Ratio</t>
  </si>
  <si>
    <t>Natural Gas</t>
  </si>
  <si>
    <t>LNG (incl. Biomethane)</t>
  </si>
  <si>
    <t>ANNEX I of DIRECTIVE 2014/94/EU: 6. Alternative fuels infrastructure developments</t>
  </si>
  <si>
    <t>Changes in supply (additional infrastructure capacity) and demand (capacity actually used).</t>
  </si>
  <si>
    <t>Changes in fuels use</t>
  </si>
  <si>
    <t xml:space="preserve"> PAST AND CURRENT STATUS OF FUELS USED IN THE TRANSPORT SECTOR</t>
  </si>
  <si>
    <t>ASSESSMENT OF FUTURE DEVELOPMENT OF FUELS IN THE TRANSPORT SECTOR</t>
  </si>
  <si>
    <t xml:space="preserve"> FUEL</t>
  </si>
  <si>
    <t>Percentage of different fuels used for transport [%]</t>
  </si>
  <si>
    <t>Estimated percentage of different fuels used for transport [%]</t>
  </si>
  <si>
    <t>Liquid fuels</t>
  </si>
  <si>
    <t>Natural gas</t>
  </si>
  <si>
    <t>Total Road</t>
  </si>
  <si>
    <t>Each cell of this row should have a value of 100%</t>
  </si>
  <si>
    <t xml:space="preserve">Marine gas oil </t>
  </si>
  <si>
    <t xml:space="preserve">Marine diesel oil </t>
  </si>
  <si>
    <t>Marine diesel oil</t>
  </si>
  <si>
    <t>ABBREVIATIONS</t>
  </si>
  <si>
    <t>AC</t>
  </si>
  <si>
    <t>Alternating Current</t>
  </si>
  <si>
    <t>ACEA</t>
  </si>
  <si>
    <t>European Automobile Manufacturers’ Association</t>
  </si>
  <si>
    <t>Alternative Fuels</t>
  </si>
  <si>
    <t>Alternative Fuels Vehicle</t>
  </si>
  <si>
    <t>Alternative Fuels Infrastructure</t>
  </si>
  <si>
    <t>AFID</t>
  </si>
  <si>
    <t>Alternative Fuels Infrastructure Directive</t>
  </si>
  <si>
    <t>AI</t>
  </si>
  <si>
    <t>Acquisition incentives</t>
  </si>
  <si>
    <t xml:space="preserve">BEV </t>
  </si>
  <si>
    <t>Battery Electric Vehicle</t>
  </si>
  <si>
    <t>CCS</t>
  </si>
  <si>
    <t>Combined Charging System, Type 2 and Combo 2</t>
  </si>
  <si>
    <t>Compressed Natural Gas</t>
  </si>
  <si>
    <t>CNGV</t>
  </si>
  <si>
    <t>Compressed Natural Gas Vehicle</t>
  </si>
  <si>
    <t>CO2</t>
  </si>
  <si>
    <t>Carbon Dioxide</t>
  </si>
  <si>
    <t>CSI</t>
  </si>
  <si>
    <t>Company-specific incentives</t>
  </si>
  <si>
    <t>DC</t>
  </si>
  <si>
    <t>Direct Current</t>
  </si>
  <si>
    <t>E85</t>
  </si>
  <si>
    <t>Ethanol 85</t>
  </si>
  <si>
    <t>EC</t>
  </si>
  <si>
    <t>European Commission</t>
  </si>
  <si>
    <t>EEA</t>
  </si>
  <si>
    <t>European Environment Agency</t>
  </si>
  <si>
    <t>EAFO</t>
  </si>
  <si>
    <t>European Alternative Fuels Observatory</t>
  </si>
  <si>
    <t>EU</t>
  </si>
  <si>
    <t>European Union</t>
  </si>
  <si>
    <t>EUR</t>
  </si>
  <si>
    <t>Euro</t>
  </si>
  <si>
    <t xml:space="preserve">EV </t>
  </si>
  <si>
    <t>Electric Vehicle: PHEV and/or BEV</t>
  </si>
  <si>
    <t>FCEV</t>
  </si>
  <si>
    <t>Fuel Cell Electric Vehicle</t>
  </si>
  <si>
    <t>FFV</t>
  </si>
  <si>
    <t>Flexible Fuel Vehicle</t>
  </si>
  <si>
    <t>GHG</t>
  </si>
  <si>
    <t>Greenhouse Gas</t>
  </si>
  <si>
    <t>H2</t>
  </si>
  <si>
    <t>Heavy Commercial Vehicles</t>
  </si>
  <si>
    <t>HEV</t>
  </si>
  <si>
    <t>Hybrid Electric Vehicle</t>
  </si>
  <si>
    <t>ICE(V)</t>
  </si>
  <si>
    <t>Internal Combustion Engine (Vehicle)</t>
  </si>
  <si>
    <t>k€</t>
  </si>
  <si>
    <t>thousand euro</t>
  </si>
  <si>
    <t>km</t>
  </si>
  <si>
    <t>Kilometre</t>
  </si>
  <si>
    <t>kW</t>
  </si>
  <si>
    <t>Kilowatt</t>
  </si>
  <si>
    <t>kWh</t>
  </si>
  <si>
    <t>Kilowatt-hour</t>
  </si>
  <si>
    <t>Light Commercial Vehicles</t>
  </si>
  <si>
    <t>Liquefied Natural Gas</t>
  </si>
  <si>
    <t>LNGV</t>
  </si>
  <si>
    <t>Liquefied Natural Gas Vehicle</t>
  </si>
  <si>
    <t>pedelec</t>
  </si>
  <si>
    <t>Pedal electric cycle</t>
  </si>
  <si>
    <t>Passenger car</t>
  </si>
  <si>
    <t>PTW</t>
  </si>
  <si>
    <t>Powered Two Wheeler</t>
  </si>
  <si>
    <t>Plug-in Hybrid Electric Vehicle</t>
  </si>
  <si>
    <t>RFI</t>
  </si>
  <si>
    <t>Recurring financial incentives</t>
  </si>
  <si>
    <t>RNFI</t>
  </si>
  <si>
    <t>Recurring non-financial incentives</t>
  </si>
  <si>
    <t>RTD&amp;D</t>
  </si>
  <si>
    <t xml:space="preserve">Research, technological development and demonstration </t>
  </si>
  <si>
    <t>TEN-T</t>
  </si>
  <si>
    <t>Trans-European Transport Network</t>
  </si>
  <si>
    <t>TRAN</t>
  </si>
  <si>
    <t>European Parliament Committee on Transport and Tourism</t>
  </si>
  <si>
    <t>UK</t>
  </si>
  <si>
    <t>United Kingdom</t>
  </si>
  <si>
    <t>V</t>
  </si>
  <si>
    <t>Volt</t>
  </si>
  <si>
    <t>VAT</t>
  </si>
  <si>
    <t>Value Added Tax</t>
  </si>
  <si>
    <t>W</t>
  </si>
  <si>
    <t>Watt</t>
  </si>
  <si>
    <t>ZEV</t>
  </si>
  <si>
    <t>Zero-Emission Vehicle: BEV and/or FCEV</t>
  </si>
  <si>
    <t>[AC18a]</t>
  </si>
  <si>
    <t>ACEA Tax Guide 2018, European Automobile Manufacturers’ Association (ACEA)</t>
  </si>
  <si>
    <t xml:space="preserve">https://www.acea.be/uploads/news_documents/ACEA_Tax_Guide_2018.pdf </t>
  </si>
  <si>
    <t>[AC18b]</t>
  </si>
  <si>
    <t>ACEA Position Paper - The European Commission’s Action Plan on Alternative Fuels Infrastructure, European Automobile Manufacturers’ Association (ACEA)</t>
  </si>
  <si>
    <t xml:space="preserve">https://www.acea.be/uploads/publications/ACEA_position_paper-Action_plan_Alternative_fuels_infrastructure.pdf </t>
  </si>
  <si>
    <t>[AC18c]</t>
  </si>
  <si>
    <t>Overview of tax incentives for electric vehicles in the EU, European Automobile Manufacturers’ Association (ACEA), 2018</t>
  </si>
  <si>
    <t>https://www.acea.be/uploads/publications/EV_incentives_overview_2018_v2.pdf</t>
  </si>
  <si>
    <t>[BDO16]</t>
  </si>
  <si>
    <t>VAT deduction on company cars: three calculation methods</t>
  </si>
  <si>
    <t>https://www.bdo.be/en-gb/news/2016/vat-deduction-on-company-cars-three-calculation-m</t>
  </si>
  <si>
    <t>[BLT18]</t>
  </si>
  <si>
    <t>Bonus Depreciation and How It Affects Business Taxes, The Balance Small Business (website)</t>
  </si>
  <si>
    <t xml:space="preserve">https://www.thebalancesmb.com/what-is-bonus-depreciation-398144 </t>
  </si>
  <si>
    <t>[EC17a]</t>
  </si>
  <si>
    <t>Communication: Towards the broadest use of alternative fuels – an Action Plan on Alternative Fuels Infrastructure, European Commission, COM(2017) 652.</t>
  </si>
  <si>
    <t>https://eur-lex.europa.eu/legal-content/EN/TXT/?uri=COM:2017:0652:FIN</t>
  </si>
  <si>
    <t>[EC17b]</t>
  </si>
  <si>
    <t>Staff Working Document – Detailed Assessment of the National Policy Frameworks, European Commission, SWD(2017) 365.</t>
  </si>
  <si>
    <t>https://publications.europa.eu/en/publication-detail/-/publication/d80ea8e8-c559-11e7-9b01-01aa75ed71a1</t>
  </si>
  <si>
    <t>[EC18a]</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</si>
  <si>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</si>
  <si>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</si>
  <si>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[EC18b]</t>
  </si>
  <si>
    <t>Better regulation toolbox - Tool #18 The choice of policy instruments, European Commission</t>
  </si>
  <si>
    <t>https://ec.europa.eu/info/sites/info/files/file_import/better-regulation-toolbox-18_en_0.pdf</t>
  </si>
  <si>
    <t>[EEA18]</t>
  </si>
  <si>
    <t>Appropriate taxes and incentives do affect purchases of new cars, European Environment Agency, Briefing 02/2018, ISBN 978-92-9213-942-1; ISSN 2467-3196; doi:10.2800/468924; Cat. No. TH-AM-18-002-EN-N</t>
  </si>
  <si>
    <t>https://www.eea.europa.eu/themes/transport/vehicles-taxation/appropriate-taxes-and-incentives-do</t>
  </si>
  <si>
    <t>[EIU09]</t>
  </si>
  <si>
    <t>Illustrated Glossary for Transport Statistics; Eurostat, ITF, UNECE; 2009, 4th edition; Theme: Transport; Collection: Methodologies and working papers; ISBN 978-92-79-17082-9; ISSN 1977-0375; doi:10.2785/58454; Cat. No. KS-RA-10-028-EN-N</t>
  </si>
  <si>
    <t>https://ec.europa.eu/eurostat/web/products-manuals-and-guidelines/-/KS-RA-10-028</t>
  </si>
  <si>
    <t>[ETC18]</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</si>
  <si>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</si>
  <si>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https://acm.eionet.europa.eu/reports/docs/EIONET_Rep_ETCACM_2018_1_Vehicle_Taxes.pdf</t>
  </si>
  <si>
    <t>[GUL18]</t>
  </si>
  <si>
    <t>Tax benefits, Go Ultra Low campaign UK (website)</t>
  </si>
  <si>
    <t>https://www.goultralow.com/company-cars-and-fleet-vehicles/tax-benefits/</t>
  </si>
  <si>
    <t>[ICV17]</t>
  </si>
  <si>
    <t>Incentives for Cleaner Vehicles in Urban Europe (I-CVUE) project, Public report, May 2017</t>
  </si>
  <si>
    <t>http://icvue.eu/download?file=6</t>
  </si>
  <si>
    <t>[OLE18]</t>
  </si>
  <si>
    <t>Tax benefits for ultra low emission vehicles, Office for Low Emission Vehicles, UK, Version 6.1, May 2018, (website)</t>
  </si>
  <si>
    <t xml:space="preserve">https://assets.publishing.service.gov.uk/government/uploads/system/uploads/attachment_data/file/709655/ultra-low-emission-vehicles-tax-benefits.pdf </t>
  </si>
  <si>
    <t>[PAR18]</t>
  </si>
  <si>
    <t>Your complete guide to BIK Tax, Parkers (trading name of Bauer Consumer Media Ltd), (website)</t>
  </si>
  <si>
    <t xml:space="preserve">https://www.parkers.co.uk/company-cars/what-is-bik/ </t>
  </si>
  <si>
    <t>[TRA18]</t>
  </si>
  <si>
    <t>Research for TRAN Committee – Charging infrastructure for electric road vehicles, Spöttle, M., Jörling, K., Schimmel, M., Staats, M., Grizzel L., Jerram, L., Drier, W., Gartner, J., 2018, European Parliament, Policy Department for Structural and Cohesion Policies, Brussels</t>
  </si>
  <si>
    <t>http://www.europarl.europa.eu/RegData/etudes/STUD/2018/617470/IPOL_STU(2018)581892_EN.pdf</t>
  </si>
  <si>
    <t>TYPE LEGAL MEASURES</t>
  </si>
  <si>
    <t>TYPE OF POLICY MEASURES M1</t>
  </si>
  <si>
    <t>Education / Information</t>
  </si>
  <si>
    <t xml:space="preserve">Other </t>
  </si>
  <si>
    <t>Charges / fees</t>
  </si>
  <si>
    <t xml:space="preserve">Public procurement incentives </t>
  </si>
  <si>
    <t>Biofuel</t>
  </si>
  <si>
    <t>Synthetic &amp; paraffinic fuels</t>
  </si>
  <si>
    <t>AFV Classification on environmental performance</t>
  </si>
  <si>
    <t>Other AF</t>
  </si>
  <si>
    <t>Certification of the environmental performance of businesses</t>
  </si>
  <si>
    <r>
      <t>(Future)* Article 27 of the Mobility Framework Law (codified in Article L.2213</t>
    </r>
    <r>
      <rPr>
        <b/>
        <i/>
        <sz val="12"/>
        <color rgb="FFFF0000"/>
        <rFont val="Calibri"/>
        <family val="2"/>
        <scheme val="minor"/>
      </rPr>
      <t>-_x001E_</t>
    </r>
    <r>
      <rPr>
        <b/>
        <i/>
        <sz val="12"/>
        <color theme="1"/>
        <rFont val="Calibri"/>
        <family val="2"/>
        <scheme val="minor"/>
      </rPr>
      <t>4_x001E_-4 of the General Local and Regional Authorities Code) on the establishment of low-emission zones Decree No 2016_x001E_-858 (Previously provided for by Article 48 of the Law on the energy transition for green growth</t>
    </r>
  </si>
  <si>
    <r>
      <t>After the Law on the energy transition for green growth (LTECV) was adopted, Restricted Traffic Areas (</t>
    </r>
    <r>
      <rPr>
        <i/>
        <sz val="10"/>
        <color theme="1"/>
        <rFont val="Calibri"/>
        <family val="2"/>
        <scheme val="minor"/>
      </rPr>
      <t>Zones à Circulation Restreinte</t>
    </r>
    <r>
      <rPr>
        <sz val="10"/>
        <color theme="1"/>
        <rFont val="Calibri"/>
        <family val="2"/>
        <scheme val="minor"/>
      </rPr>
      <t xml:space="preserve"> – ZCR) could be created within agglomerations and areas for which an air quality plan (</t>
    </r>
    <r>
      <rPr>
        <i/>
        <sz val="10"/>
        <color theme="1"/>
        <rFont val="Calibri"/>
        <family val="2"/>
        <scheme val="minor"/>
      </rPr>
      <t>plan de protection de l'atmosphère</t>
    </r>
    <r>
      <rPr>
        <sz val="10"/>
        <color theme="1"/>
        <rFont val="Calibri"/>
        <family val="2"/>
        <scheme val="minor"/>
      </rPr>
      <t xml:space="preserve"> – PPA) had been adopted, was being drawn up or was being revised, by order of the mayor or the president of an EPCI with traffic policing power. They could apply to all or part of the area. The Mobility Framework Law (LOM) has rewritten the articles on ZCRs and changed these into Low-Emission Zones (</t>
    </r>
    <r>
      <rPr>
        <i/>
        <sz val="10"/>
        <color theme="1"/>
        <rFont val="Calibri"/>
        <family val="2"/>
        <scheme val="minor"/>
      </rPr>
      <t>Zones à Faibles Emissions</t>
    </r>
    <r>
      <rPr>
        <sz val="10"/>
        <color theme="1"/>
        <rFont val="Calibri"/>
        <family val="2"/>
        <scheme val="minor"/>
      </rPr>
      <t xml:space="preserve"> – ZFE) to strengthen the action of local and regional authorities in safeguarding air quality. The development of an air quality improvement plan has been made mandatory for metropolitan areas and EPCIs with more than 100,000 inhabitants and for those covered by an air quality plan. In the case of the most polluted metropolitan areas and EPCIs, this plan must be accompanied by the implementation of a ZFE, followed by a study to gradually reinforce the restrictions, in order to encourage the use of zero-emission motor vehicles from 2025. Such plans may be shared by a number of neighbouring municipalities wishing to adopt similar targets. A legal framework is also envisaged in order to strengthen controls and allow their automation while providing the necessary privacy guarantees.  The air quality certificate introduced by Decree No 2016-858, adopted pursuant to Article 37 of the LTECV, is a measure aimed at allowing users of the least polluting vehicles to enjoy traffic benefits. A list ranks vehicles according to their air pollutant emissions. These rankings allow vehicles to be differentiated and a progressive approach to be adopted in the measures to be introduced.</t>
    </r>
  </si>
  <si>
    <t>Article 45 of the Law on the energy transition for green growth, which requires the operators of the main airports to implement, before 31 December 2016, a programme of actions aimed at reducing greenhouse gas emissions and air pollutants from the direct ground activities of the airport hub. Decree No 2016-_x001E_565 of 10 May 2016 adopted pursuant to said article</t>
  </si>
  <si>
    <t>Under Article 52, supplemented by Article 86 of Law No 2016-_x001E_816 of 20 June 2016 on the blue economy, the State is to encourage, in particular by supporting pilot operations, the installation of liquefied natural gas distribution and shore-side electricity supply systems in ports for all vessels, unless there is no demand and the costs are disproportionate to the benefits, including the environmental benefits.</t>
  </si>
  <si>
    <t>Under Article 52, supplemented by Article 86 of Law No 2016_x001E_-816 of 20 June 2016 on the blue economy, the State is to encourage, in particular by supporting pilot operations, the installation of liquefied natural gas distribution and shore-side electricity supply systems in ports for all vessels, unless there is no demand and the costs are disproportionate to the benefits, including the environmental benefits.</t>
  </si>
  <si>
    <t>Decree No 2016_x001E_-858 of 29 June 2016 on air quality certificates, adopted pursuant to Article 37 of the Law on the energy transition for green growthOrders of 29 June 2016 on the procedures for issuing and displaying air quality certificates</t>
  </si>
  <si>
    <t>Decrees No 2017-_x001E_26 of 12 January 2017 and No 2017-_x001E_1673 transposing various provisions of Directive 2014/94/EU of the European Parliament and of the Council of 22 October 2014 on the deployment of alternative fuels infrastructure</t>
  </si>
  <si>
    <t>Decree No 2017_x001E_-26 lays down: - requirements for the configuration of normal power and rapid recharging points and relations with the distribution system operator; - provisions on the operation of recharging infrastructure; - information requirements regarding the characteristics of recharging infrastructure, which infrastructure operators must publish on the website of the open platform for French public data (www.data.gouv.fr) and make available on an interoperability platform in accordance with Article 7(7) of the Directive; - provisions on access to the infrastructure and payment for recharging and on installers’ qualifications and the installation and maintenance of infrastructure.Decree No2 017_x001E_1673 transposes various provisions of the Directive.The Decree is currently being revised on the basis of the Mobility Framework Law in order, in particular, to make it compulsory to ensure the interoperability of recharging points accessible to the public.</t>
  </si>
  <si>
    <r>
      <t>Since 2010 and the promulgation of the Grenelle 2 Law (Law No 2010</t>
    </r>
    <r>
      <rPr>
        <sz val="10"/>
        <color rgb="FFFF0000"/>
        <rFont val="Calibri"/>
        <family val="2"/>
        <scheme val="minor"/>
      </rPr>
      <t>-</t>
    </r>
    <r>
      <rPr>
        <sz val="10"/>
        <color theme="1"/>
        <rFont val="Calibri"/>
        <family val="2"/>
        <scheme val="minor"/>
      </rPr>
      <t>788 of 12 July 201</t>
    </r>
    <r>
      <rPr>
        <sz val="10"/>
        <rFont val="Calibri"/>
        <family val="2"/>
        <scheme val="minor"/>
      </rPr>
      <t>0 on the n</t>
    </r>
    <r>
      <rPr>
        <sz val="10"/>
        <color theme="1"/>
        <rFont val="Calibri"/>
        <family val="2"/>
        <scheme val="minor"/>
      </rPr>
      <t>ational commitment to the environment, referred to as the ‘Grenelle 2 Law’), municipalities have been responsible for the creation, maintenance and operation of recharging infrastructure for electric vehicles. This responsibility is defined as a public industrial and commercial service. According to Article L.2224</t>
    </r>
    <r>
      <rPr>
        <sz val="10"/>
        <color rgb="FFFF0000"/>
        <rFont val="Calibri"/>
        <family val="2"/>
        <scheme val="minor"/>
      </rPr>
      <t>-</t>
    </r>
    <r>
      <rPr>
        <sz val="10"/>
        <color theme="1"/>
        <rFont val="Calibri"/>
        <family val="2"/>
        <scheme val="minor"/>
      </rPr>
      <t>37 of the General Local and Regional Authorities Code, ‘Where the offer in their territory is non-existent, insufficient or inadequate, municipalities may create and maintain the recharging infrastructure needed to use electric or plug-in hybrid electric vehicles or set up a service consisting of the creation, maintenance and operation of the recharging infrastructure needed to use electric or plug-in hybrid electric vehicles. Operation may include purchase of the electricity needed to supply the recharging infrastructure’.This responsibility can be transferred to: (a) public establishments for cooperation between municipalities (EPCI) that are responsible for development, support for energy demand management actions or reduction of pollutant emissions or greenhouse gases. This category includes energy associations; (b) authorities organising a public electricity distribution system; (c) authorities organising mobility; (d) for the Île-de-France, the Syndicat des Transports d'Île-de-France (STIF). A transfer of responsibility is decided by the community council (of the EPCI) and by the municipal councils of the member municipalities. Each municipal council has three months to decide on a transfer. This is then approved by order of the state representative (prefect). Due to the speciality principle, so that a departmental energy association or an EPCI can validly conclude a contract for the creation, installation and operation of recharging points, a ‘recharging points’ responsibility must be included in its articles of association.Since 27 January 2014, the Law modernising public regional development measures and consolidating metropolitan areas has provided that the metropolitan area may, as a matter of law and on behalf of the member municipalities, assume responsibility for the creation and maintenance of the recharging infrastructure needed to use electric or plug-in hybrid electric vehicles.</t>
    </r>
  </si>
  <si>
    <r>
      <t>Article 41 of Law No 2015</t>
    </r>
    <r>
      <rPr>
        <b/>
        <i/>
        <sz val="12"/>
        <rFont val="Calibri"/>
        <family val="2"/>
        <scheme val="minor"/>
      </rPr>
      <t>-</t>
    </r>
    <r>
      <rPr>
        <b/>
        <i/>
        <sz val="12"/>
        <color theme="1"/>
        <rFont val="Calibri"/>
        <family val="2"/>
        <scheme val="minor"/>
      </rPr>
      <t>992 of 17 August 2015 on the energy transition for green growth, which sets the target for developing electric recharging points by 2030</t>
    </r>
  </si>
  <si>
    <t>Article 37 of the Law on the energy transition for green growth (Articles L.224_x001E_7, L.224_x001E_8 and L.224_x001E_9 of the Environment Code), which introduces obligations for vehicle fleet managers, vehicle rental companies, taxi operators and chauffeur-driven car operators to purchase or use low-emission vehicles pursuant to the Clean Vehicles Directive(Future) Article 26 ABA et seq. of the Mobility Framework Law strengthening these obligations. Decrees Nos 2017-_x001E_24, 2017-_x001E_25 and 2017-_x001E_26 of 12 January 2017 specifying the criteria defining low-emission vehicles</t>
  </si>
  <si>
    <t>In 2015, the LTECV set quotas for the low-emission vehicles to be included when renewing the fleets of the State and its public institutions, local and regional authorities, vehicle rental companies, taxi operators and chauffeur-driven car operators:- The State, its public institutions, local and regional authorities and their groupings, as well as national enterprises and certain sectors of activity were required, when renewing their vehicle fleets, to purchase or use low-emission vehicles.- Where the State or its public institutions managed a fleet of over 20 vehicles with a Gross Vehicle Weight (GVW) of less than 3.5 tonnes, they were required to use low-emission vehicles for at least 50% of the vehicles renewed, with the same proportion applying for vehicles with a GVW of more than 3.5 tonnes.- Where local and regional authorities and their groupings or national enterprises managed a fleet of over 20 vehicles with a GVW of less than 3.5 tonnes, they were required to use low-emission vehicles for at least 20% of the vehicles renewed. Where they managed a fleet of over 20 vehicles with a GVW of more than 3.5 tonnes, local and regional authorities and their groupings were required to conduct a technical and economic study on the advisability of purchasing low-emission vehicles.- Half of new buses and coaches purchased from 2020, and all new buses and coaches purchased from 2025, by the State, its public institutions, local and regional authorities and their groupings, the STIF and the metropolitan area of Lyon for public transport services must be low emission.- By 2020, when renewing their fleets, vehicle rental companies must purchase low-emission vehicles for at least 10% of the vehicles renewed.- By 2020, when renewing their fleets, taxi operators and chauffeur-driven car operators managing over 10 vehicles must purchase low-emission vehicles for at least 10% of the vehicles renewed. The LOM has increased these purchase obligations and extended them to company vehicle fleets to help achieve the 2050 targets for the decarbonisation of land transport. Unless otherwise stated, the fleets concerned are those with more than 20 vehicles with a GVW of less than 3.5 tonnes. Low-emission light-duty vehicles are defined by the Decree of 11 January 2017 as those emitting less than 60 grams of CO2 per kilometre, which means that electric or plug-in hybrid electric vehicles must be used to meet this obligation. Obviously, all the rates set are floors and can be exceeded.- For the State and its public institutions, the current obligation to purchase 50% low-emission vehicles will continue to apply until the end of 2025. From 2026 onwards, the State will have to include at least 37.4% ultra-low-emission vehicles when renewing its fleets.- Local and regional authorities and their groupings are currently required to use 20% low-emission vehicles. This requirement will increase to 30% from 1 July 2021 and to 37.4% ultra-low-emission vehicles from 1 January 2026.- Taxi operators, chauffeur-driven car operators and vehicle rental companies are currently required to purchase 10% low-emission vehicles where they manage a fleet of more than 10 vehicles. To ensure that customers can use a growing minimum number of operators with low-emission vehicles, the LOM provides for the obligations applicable to taxi/chauffeur-driven car reservation centres to be defined by decree.- Companies, which have not so far been involved, must, if they directly or indirectly manage a fleet of more than 100 vehicles, use low-emission vehicles for 10% of the vehicles renewed from 1 January 2022, and then 20% from 2024, 35% from 2027, and 50% from 2030 onwards. Decrees Nos 2017-_x001E_22, 2017-_x001E_23 and 2017_x001E_-24 specify the criteria:- defining low-emission vehicles under 3.5 tonnes (passenger cars and vans) (Decree No 2017-_x001E_24);- defining low-emission vehicles over 3.5 tonnes that are mainly designed for goods transport (Decree No 2017_x001E_-22);- defining low-emission vehicles intended for public passenger transport (Decree No 2017-_x001E_23 of 11 January 2017).</t>
  </si>
  <si>
    <r>
      <t>Since 2008, the State has been pursuing a fiscal policy to support demand for clean vehicles through the bonus-malus mechanism. This allows part of the cost of the vehicle to be borne by the State, under certain emission thresholds, for both individuals and legal persons. Conversely, the most polluting vehicles are subject to a staggered additional tax that depends on the amount by which they exceed the emission threshold laid down by law. The mechanism set out in Article D.251_x001E_1 of the Energy Code for the bonus and Article 1011 </t>
    </r>
    <r>
      <rPr>
        <i/>
        <sz val="10"/>
        <color theme="1"/>
        <rFont val="Calibri"/>
        <family val="2"/>
        <scheme val="minor"/>
      </rPr>
      <t>bis</t>
    </r>
    <r>
      <rPr>
        <sz val="10"/>
        <color theme="1"/>
        <rFont val="Calibri"/>
        <family val="2"/>
        <scheme val="minor"/>
      </rPr>
      <t xml:space="preserve"> and </t>
    </r>
    <r>
      <rPr>
        <i/>
        <sz val="10"/>
        <color theme="1"/>
        <rFont val="Calibri"/>
        <family val="2"/>
        <scheme val="minor"/>
      </rPr>
      <t>ter</t>
    </r>
    <r>
      <rPr>
        <sz val="10"/>
        <color theme="1"/>
        <rFont val="Calibri"/>
        <family val="2"/>
        <scheme val="minor"/>
      </rPr>
      <t xml:space="preserve"> of the General Tax Code for the malus regularly changes to take account of developments in the market for passenger cars and light commercial vehicles and in the decarbonisation targets of this segment.</t>
    </r>
    <r>
      <rPr>
        <sz val="10"/>
        <color theme="1"/>
        <rFont val="Calibri"/>
        <family val="2"/>
        <scheme val="minor"/>
      </rPr>
      <t xml:space="preserve"> Since 2018, this threshold has been lowered and only new 100% battery electric or hydrogen vehicles are eligible for the bonus.</t>
    </r>
    <r>
      <rPr>
        <sz val="10"/>
        <color theme="1"/>
        <rFont val="Calibri"/>
        <family val="2"/>
        <scheme val="minor"/>
      </rPr>
      <t xml:space="preserve"> </t>
    </r>
    <r>
      <rPr>
        <sz val="10"/>
        <color theme="1"/>
        <rFont val="Calibri"/>
        <family val="2"/>
        <scheme val="minor"/>
      </rPr>
      <t>In 2018 and 2019, the allowance for purchasing a zero-emission vehicle was €6,000 (with a maximum of 27% of the vehicle price) for cars or vans.</t>
    </r>
    <r>
      <rPr>
        <sz val="10"/>
        <color theme="1"/>
        <rFont val="Calibri"/>
        <family val="2"/>
        <scheme val="minor"/>
      </rPr>
      <t xml:space="preserve"> </t>
    </r>
    <r>
      <rPr>
        <sz val="10"/>
        <color theme="1"/>
        <rFont val="Calibri"/>
        <family val="2"/>
        <scheme val="minor"/>
      </rPr>
      <t>Other allowances exist for some M2, N2 or L category vehicles and for electric bicycles.</t>
    </r>
    <r>
      <rPr>
        <sz val="10"/>
        <color theme="1"/>
        <rFont val="Calibri"/>
        <family val="2"/>
        <scheme val="minor"/>
      </rPr>
      <t xml:space="preserve"> </t>
    </r>
    <r>
      <rPr>
        <sz val="10"/>
        <color theme="1"/>
        <rFont val="Calibri"/>
        <family val="2"/>
        <scheme val="minor"/>
      </rPr>
      <t>The allowance and additional tax apply for both individuals and legal persons.</t>
    </r>
    <r>
      <rPr>
        <sz val="10"/>
        <color theme="1"/>
        <rFont val="Calibri"/>
        <family val="2"/>
        <scheme val="minor"/>
      </rPr>
      <t xml:space="preserve"> </t>
    </r>
    <r>
      <rPr>
        <sz val="10"/>
        <color theme="1"/>
        <rFont val="Calibri"/>
        <family val="2"/>
        <scheme val="minor"/>
      </rPr>
      <t>The 2020 Finance Law is set to include a new development that will reserve the bonus for the least expensive electric vehicles.</t>
    </r>
    <r>
      <rPr>
        <sz val="10"/>
        <color theme="1"/>
        <rFont val="Calibri"/>
        <family val="2"/>
        <scheme val="minor"/>
      </rPr>
      <t xml:space="preserve"> Since 2018, this threshold has been lowered and only battery electric vehicles are eligible for the bonus.</t>
    </r>
    <r>
      <rPr>
        <sz val="10"/>
        <color theme="1"/>
        <rFont val="Calibri"/>
        <family val="2"/>
        <scheme val="minor"/>
      </rPr>
      <t xml:space="preserve"> </t>
    </r>
    <r>
      <rPr>
        <sz val="10"/>
        <color theme="1"/>
        <rFont val="Calibri"/>
        <family val="2"/>
        <scheme val="minor"/>
      </rPr>
      <t>In 2018, the allowance for purchasing a zero-emission vehicle was €6,000 for example.</t>
    </r>
    <r>
      <rPr>
        <sz val="10"/>
        <color theme="1"/>
        <rFont val="Calibri"/>
        <family val="2"/>
        <scheme val="minor"/>
      </rPr>
      <t xml:space="preserve"> </t>
    </r>
    <r>
      <rPr>
        <sz val="10"/>
        <color theme="1"/>
        <rFont val="Calibri"/>
        <family val="2"/>
        <scheme val="minor"/>
      </rPr>
      <t>The allowance and additional tax apply for both individuals and legal persons.</t>
    </r>
    <r>
      <rPr>
        <sz val="10"/>
        <color theme="1"/>
        <rFont val="Calibri"/>
        <family val="2"/>
        <scheme val="minor"/>
      </rPr>
      <t xml:space="preserve"> </t>
    </r>
    <r>
      <rPr>
        <sz val="10"/>
        <color theme="1"/>
        <rFont val="Calibri"/>
        <family val="2"/>
        <scheme val="minor"/>
      </rPr>
      <t>The 2020 Finance Law is set to include a new development that will reserve the bonus for the least expensive electric vehicles.</t>
    </r>
  </si>
  <si>
    <t>The multiannual energy programming prepared by France as part of the energy-climate package includes the production of 10% renewable natural gas in 2030. In this context, support for injected biogas is set to involve an additional commitment of €1.7 billion, with €4.8 billion having already been committed since the feed-in tariff system was introduced. The Mobility Framework Law provides for an additional payment for producers of non-injected biogas in the transport network. The latter have so far not benefited from the feed-in tariffs for the injection of biogas into the systems, although non-connected rural territories are focusing on biomass that can be mobilised for biogas production. This article also allows the connection of CNG stations to the gas transmission system, the pressure of which is closer to the filling pressure of CNG containers than the pressure of the distribution system. The aim is to reduce the costs of investment in CNG stations.</t>
  </si>
  <si>
    <t>Decree No 2014_x001E_1313 defines the conditions under which projects to install recharging infrastructure for electric and hybrid vehicles on public property can be regarded as having a national scope pursuant to the Law of 4 August 2014, as well as the procedures for submitting applications. If the project is recognised as having a national scope, the operator developing the project is exempt from paying the public property occupation fee, subject to the project being accepted by the local authorities concerned, which retain full control over their public property. The project has a national scope if it involves at least two regions and contributes to balanced regional development. Under the Law, the terms and conditions for installing recharging points must be ‘agreed between the project developer, local and regional authorities and the public entities managing the public property in question, the authority or authorities organising the electricity distribution system where they are responsible for managing the work needed to develop public electricity distribution systems, and electricity distribution system operators responsible for their exclusive service area pursuant to Article L.322_x001E_8 of the Energy Code’.</t>
  </si>
  <si>
    <r>
      <t>The green disc is a free parking incentive measure started in 2008 by the Association for environmentally friendly cars (</t>
    </r>
    <r>
      <rPr>
        <i/>
        <sz val="10"/>
        <color theme="1"/>
        <rFont val="Calibri"/>
        <family val="2"/>
        <scheme val="minor"/>
      </rPr>
      <t>Association des voitures écologiques</t>
    </r>
    <r>
      <rPr>
        <sz val="10"/>
        <color theme="1"/>
        <rFont val="Calibri"/>
        <family val="2"/>
        <scheme val="minor"/>
      </rPr>
      <t>), whereby local authorities grant two hours’ free on-road parking for users of electric, hybrid, LPG, NGV, hydrogen or E85 flex fuel vehicles, a micro-car under 3 metres or a car-sharing vehicle. Where the local authority does not have paid parking, it can also reserve spaces for holders of the green disc. In March 2016, ADEME (Environment and energy management agency) decided to sign an agreement with the association to help promote this measure and increase the number of local authorities offering it.</t>
    </r>
  </si>
  <si>
    <r>
      <t>Launched in 2016, the programme of Aid for the Development of Electric Vehicles through New Recharging Infrastructure (</t>
    </r>
    <r>
      <rPr>
        <i/>
        <sz val="10"/>
        <color theme="1"/>
        <rFont val="Calibri"/>
        <family val="2"/>
        <scheme val="minor"/>
      </rPr>
      <t>Aide au Développement du Véhicule Électrique grâce à de Nouvelles Infrastructures de Recharge</t>
    </r>
    <r>
      <rPr>
        <sz val="10"/>
        <color theme="1"/>
        <rFont val="Calibri"/>
        <family val="2"/>
        <scheme val="minor"/>
      </rPr>
      <t xml:space="preserve"> – ADVENIR) is supported by the system of energy savings certificates (</t>
    </r>
    <r>
      <rPr>
        <i/>
        <sz val="10"/>
        <color theme="1"/>
        <rFont val="Calibri"/>
        <family val="2"/>
        <scheme val="minor"/>
      </rPr>
      <t>Certificats d’économie d’énergie</t>
    </r>
    <r>
      <rPr>
        <sz val="10"/>
        <color theme="1"/>
        <rFont val="Calibri"/>
        <family val="2"/>
        <scheme val="minor"/>
      </rPr>
      <t xml:space="preserve"> – CEEs), through which France funds part of the energy transition.</t>
    </r>
    <r>
      <rPr>
        <sz val="10"/>
        <color theme="1"/>
        <rFont val="Calibri"/>
        <family val="2"/>
        <scheme val="minor"/>
      </rPr>
      <t xml:space="preserve"> </t>
    </r>
    <r>
      <rPr>
        <sz val="10"/>
        <color theme="1"/>
        <rFont val="Calibri"/>
        <family val="2"/>
        <scheme val="minor"/>
      </rPr>
      <t>Those subject to the CEE system, including energy providers and conventional fuel suppliers, are required to provide annual evidence of measures to reduce the energy consumption of their activities, savings made through a third-party activity or the purchase of CEEs from those eligible to receive them, such as firms engaged in the thermal renovation of buildings.</t>
    </r>
    <r>
      <rPr>
        <sz val="10"/>
        <color theme="1"/>
        <rFont val="Calibri"/>
        <family val="2"/>
        <scheme val="minor"/>
      </rPr>
      <t xml:space="preserve"> </t>
    </r>
    <r>
      <rPr>
        <sz val="10"/>
        <color theme="1"/>
        <rFont val="Calibri"/>
        <family val="2"/>
        <scheme val="minor"/>
      </rPr>
      <t>Although initially calculated on the basis of energy savings made by those eligible, it has become possible to purchase CEEs through participation in programmes designated by regulation.</t>
    </r>
    <r>
      <rPr>
        <sz val="10"/>
        <color theme="1"/>
        <rFont val="Calibri"/>
        <family val="2"/>
        <scheme val="minor"/>
      </rPr>
      <t xml:space="preserve"> </t>
    </r>
    <r>
      <rPr>
        <sz val="10"/>
        <color theme="1"/>
        <rFont val="Calibri"/>
        <family val="2"/>
        <scheme val="minor"/>
      </rPr>
      <t>As a result, the Order of 14 March 2016 allowed CEEs to be purchased by funding recharging networks under a programme implemented by AVERE and EcoC02 together with ADEME and the Ministry of Ecological and Inclusive Transition.</t>
    </r>
    <r>
      <rPr>
        <sz val="10"/>
        <color theme="1"/>
        <rFont val="Calibri"/>
        <family val="2"/>
        <scheme val="minor"/>
      </rPr>
      <t xml:space="preserve"> The first phase of the programme had a target of 12,000 recharging points being installed by certified installers before the end of 2018, mainly within the electrical installations of multi-family buildings and public enterprises and institutions, with single-family buildings being excluded from the scheme.</t>
    </r>
    <r>
      <rPr>
        <sz val="10"/>
        <color theme="1"/>
        <rFont val="Calibri"/>
        <family val="2"/>
        <scheme val="minor"/>
      </rPr>
      <t xml:space="preserve"> </t>
    </r>
    <r>
      <rPr>
        <sz val="10"/>
        <color theme="1"/>
        <rFont val="Calibri"/>
        <family val="2"/>
        <scheme val="minor"/>
      </rPr>
      <t>The aid for the purchase of the terminal and its installation amounted to 50% of the cost for individuals and 40% for enterprises, with a variable ceiling between €600 and €1,500, plus €360 in the case of an energy management device also being installed.</t>
    </r>
    <r>
      <rPr>
        <sz val="10"/>
        <color theme="1"/>
        <rFont val="Calibri"/>
        <family val="2"/>
        <scheme val="minor"/>
      </rPr>
      <t xml:space="preserve"> </t>
    </r>
    <r>
      <rPr>
        <sz val="10"/>
        <color theme="1"/>
        <rFont val="Calibri"/>
        <family val="2"/>
        <scheme val="minor"/>
      </rPr>
      <t>In practice, this energy management bonus led to the funding of these devices in most cases.</t>
    </r>
    <r>
      <rPr>
        <sz val="10"/>
        <color theme="1"/>
        <rFont val="Calibri"/>
        <family val="2"/>
        <scheme val="minor"/>
      </rPr>
      <t xml:space="preserve"> The third phase of the programme, launched in 2019, has been extended to on-road recharging networks accessible to the public.</t>
    </r>
    <r>
      <rPr>
        <sz val="10"/>
        <color theme="1"/>
        <rFont val="Calibri"/>
        <family val="2"/>
        <scheme val="minor"/>
      </rPr>
      <t xml:space="preserve"> </t>
    </r>
    <r>
      <rPr>
        <sz val="10"/>
        <color theme="1"/>
        <rFont val="Calibri"/>
        <family val="2"/>
        <scheme val="minor"/>
      </rPr>
      <t>The ceilings are between €600 and €1,860.</t>
    </r>
    <r>
      <rPr>
        <sz val="10"/>
        <color theme="1"/>
        <rFont val="Calibri"/>
        <family val="2"/>
        <scheme val="minor"/>
      </rPr>
      <t xml:space="preserve"> </t>
    </r>
    <r>
      <rPr>
        <sz val="10"/>
        <color theme="1"/>
        <rFont val="Calibri"/>
        <family val="2"/>
        <scheme val="minor"/>
      </rPr>
      <t>In addition, a new scheme will fund 50% of the cost of installing a collective electrification infrastructure in the car parks of the first 3,000 jointly-owned properties to submit an application, in order to facilitate the installation of several recharging points.</t>
    </r>
    <r>
      <rPr>
        <sz val="10"/>
        <color theme="1"/>
        <rFont val="Calibri"/>
        <family val="2"/>
        <scheme val="minor"/>
      </rPr>
      <t xml:space="preserve"> </t>
    </r>
    <r>
      <rPr>
        <sz val="10"/>
        <color theme="1"/>
        <rFont val="Calibri"/>
        <family val="2"/>
        <scheme val="minor"/>
      </rPr>
      <t>The funding will be directed in such a way as to encourage the establishment of bidirectional recharging systems and on-demand recharging point programmes.</t>
    </r>
    <r>
      <rPr>
        <sz val="10"/>
        <color theme="1"/>
        <rFont val="Calibri"/>
        <family val="2"/>
        <scheme val="minor"/>
      </rPr>
      <t xml:space="preserve"> </t>
    </r>
    <r>
      <rPr>
        <sz val="10"/>
        <color theme="1"/>
        <rFont val="Calibri"/>
        <family val="2"/>
        <scheme val="minor"/>
      </rPr>
      <t>Recharging points installed as part of an on-demand recharging point programme will receive a bonus of €300.</t>
    </r>
    <r>
      <rPr>
        <sz val="10"/>
        <color theme="1"/>
        <rFont val="Calibri"/>
        <family val="2"/>
        <scheme val="minor"/>
      </rPr>
      <t xml:space="preserve"> </t>
    </r>
    <r>
      <rPr>
        <sz val="10"/>
        <color theme="1"/>
        <rFont val="Calibri"/>
        <family val="2"/>
        <scheme val="minor"/>
      </rPr>
      <t>These programmes will enable any owner of an electric vehicle who can prove that it is impossible to access a parking space at home to ask the local authority responsible for developing the recharging network to arrange the installation of a recharging point accessible to the public in the vicinity.</t>
    </r>
    <r>
      <rPr>
        <sz val="10"/>
        <color theme="1"/>
        <rFont val="Calibri"/>
        <family val="2"/>
        <scheme val="minor"/>
      </rPr>
      <t xml:space="preserve"> </t>
    </r>
    <r>
      <rPr>
        <sz val="10"/>
        <color theme="1"/>
        <rFont val="Calibri"/>
        <family val="2"/>
        <scheme val="minor"/>
      </rPr>
      <t>Their roll-out will send a strong signal to the residents of the 12.3 million dwellings without a dedicated parking space.</t>
    </r>
  </si>
  <si>
    <t>Following the adoption of the Hydrogen Plan in 2018, an invitation to tender was entrusted to ADEME in order to kick-start development of the hydrogen market. Supported projects are intended to develop ecosystems bringing together renewable hydrogen production, distribution and use for the purpose of mobility in a given territory. The first 11 successful candidates selected in May 2019 have identified a wide variety of uses, such as last-mile logistics in urban areas, public bus and water shuttle transport, refuse collection and the use of hydrogen by construction machinery. The subsidies granted to these projects, totalling €35.5 million, are expected to lead to the opening of 35 stations, bearing in mind that there are currently 29. The calls for mobility projects share a budget of €100 million allocated to the entire Hydrogen Plan. A second phase planned for January 2020 should allow the selection of new projects geared towards mobility.</t>
  </si>
  <si>
    <t>The Zero Fumes Stopover plan recently announced by the southern region aims, in the medium term, to drastically reduce GHG and pollutant emissions from vessels moored in the ports of Marseille, Nice and Toulon. The deployment targets have not yet been agreed, but the metropolitan areas of Toulon and Marseille have already announced a target for the electrification of all docks by 2023. The plan should also allow the installation of a power supply for cruise ships in Marseille by 2025. In the port of Nice, the plan will support the purchase of power supply equipment using fuel cells. The largest ferry companies, some of which have already begun electrification, have announced their willingness to equip their vessels. The region has committed a budget of €30 million to support electrification of the docks (€20 million), adaptation of the electrical systems of vessels and, where appropriate, their conversion to LNG (€1 million). This budget is expected to be topped up by the State, the Investing for the Future programme managed by ADEME and European funds. It is worth noting that, in 2015, the port of Marseille installed three power supply points for five ferries of La Méridionale and Corsica Linea operating on the Corsica-metropolitan France route. The investment of nearly €5 million for the shore-side installations and €2 million to €5 million for the adaptation of each vessel was covered by the GPMM (Marseille port authority) with the support of the State, the Investing for the Future programme managed by ADEME, the European Regional Development Fund and the Departmental Council of Bouches-du-Rhône.</t>
  </si>
  <si>
    <t>The energy transition is resulting in significant growth in battery needs for mobility applications (vehicle electrification) and stationary applications. Given the strategic nature of this market and its economic importance, the emergence of a European industrial offer is a priority. European manufacturers, including Saft, Solvay, Manz and Siemens, have formed the ‘European Battery Alliance’, which is an ambitious programme of research, development and industrialisation of fourth generation rechargeable lithium electrochemical cells and batteries built around those cells. In February 2019, the President of the Republic announced the release of €700 million of State aid for the launch of the programme.</t>
  </si>
  <si>
    <t>Phases I and II of the Investing for the Future programme supported projects for the installation of IRVE networks by local and regional authorities. The projects supported were those enabling the installation of at least one recharging point accessible to the public per 3,000 inhabitants and involving a total investment of more than €200,000. The subsidies were reserved for recharging points accessible to the public that offered a certain degree of interoperability. Between 2013 and 2017, the programme funded 21,241 recharging points through estimated subsidies of €64.7 million.</t>
  </si>
  <si>
    <t>In 2019, ADEME launched a new call for projects to support the installation of IRVE in non-interconnected areas, with the following five targets:- the development of captive fleets,- public transport,- public establishments,- multi-family buildings,- car parks accessible to the public. In September 2019, 13 successful candidates were selected, with the investment amounting to nearly €3.3 million.</t>
  </si>
  <si>
    <t>Launched in July 2016, the call for projects ‘Integrated NGV mobility solutions’ has enabled the deployment of NGV to begin by simultaneously supporting the installation of distribution stations and the establishment of vehicle fleets in given territories. The eight successful projects submitted in 2017 have involved over €381 million of investment, including €30 million paid by the State through the Investing for the Future programme. As a whole, they should allow 100 stations to be opened on the TEN_x001E_T axes and 2,100 heavy commercial vehicles to be purchased between 2018 and 2022.</t>
  </si>
  <si>
    <t>Following the first call for NGV projects launched by ADEME, a second call has focused on the coverage of white areas. The 2017 call for projects concentrated on the TEN_x001E_T axes and logically led to uneven coverage of the metropolitan territory. With the aim of supporting the same type of project as the previous call (support for the opening of stations and purchase of NGV vehicles), this call for projects has enabled the funding of 19 stations and the purchase of 470 vehicles that are currently being deployed. The amount of support paid is estimated at €4.2 million.</t>
  </si>
  <si>
    <t>The aim is to support projects developed by enterprises based in the national territory and deploying technologies resulting from the work of public research laboratories. These projects have to fall within the field of transport and sustainable mobility and involve an amount in excess of €2 million. The projects submitted must target at least one of the sustainable mobility development priorities listed in the SDMP (cleaner and more efficient vehicles, automated and connected vehicles, smart mobility solutions, guided transport, maritime and inland waterway transport, integrated road infrastructure). Two priorities are particularly relevant for alternative fuels. Cleaner and more efficient vehicles: Projects aimed at developing technologies and innovations to improve the performance of vehicles (from two-wheel vehicles to heavy commercial vehicles) could focus on the following areas:- development of technologies based on alternative energy carriers (electricity, NGV, hydrogen, etc.);- hybridisation/electrification of drive chains and onboard energy management;- improved power train efficiency and, more generally, vehicle efficiency;- development of innovative processes and materials for reducing the weight of vehicles;- reduction of environmental impacts (combustion systems, decontamination, etc.).Maritime and inland waterway transport: In this respect, projects could focus on the following areas:- dissemination of innovations that will lead to a significant improvement in the operating conditions of vessels, in particular energy consumption or use of new energy sources with low environmental impact, such as hybridisation/electrification or revolutionary technologies (hydrogen etc.);- dissemination of new information technologies in vessels and new vessel practices (maintenance of marine renewable energies): navigation aids; real-time status management of the vessel; autonomous navigation, connected navigation;- reduction of all discharges from a vessel at any stage of its life cycle;- improvement of security and safety: safety and robustness in extreme weather conditions; safety linked to the use of new energies; prevention of and protection against unlawful acts; safety of maritime operations;- optimisation of the overall management of vessels in the port environment (energy, freight, people);- development of revolutionary or smart/hybrid materials incorporating sensors in order to tackle the challenges of limiting environmental footprints (biocompatibility, biosourcing, recyclability);- development of production methods with a view to improving flexibility of the industrial tool, quality and the working conditions of operators, for example by robotisation and automation.</t>
  </si>
  <si>
    <t xml:space="preserve">Once a value or description is entered or selected, the color of the cell will automatically change. </t>
  </si>
  <si>
    <t>LNG (incl. Biome thane)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</si>
</sst>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2]\ * #,##0_-;\-[$€-2]\ * #,##0_-;_-[$€-2]\ * &quot;-&quot;_-;_-@_-"/>
    <numFmt numFmtId="166" formatCode="0.0%"/>
    <numFmt numFmtId="167" formatCode="_-* #,##0\ _€_-;\-* #,##0\ _€_-;_-* &quot;-&quot;??\ _€_-;_-@_-"/>
  </numFmts>
  <fonts count="54">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Liberation Sans"/>
      <family val="2"/>
    </font>
    <font>
      <b/>
      <i/>
      <sz val="12"/>
      <color theme="1"/>
      <name val="Calibri"/>
      <family val="2"/>
      <scheme val="minor"/>
    </font>
    <font>
      <b/>
      <i/>
      <sz val="10"/>
      <name val="Calibri"/>
      <family val="2"/>
    </font>
    <font>
      <b/>
      <i/>
      <sz val="10"/>
      <color theme="1"/>
      <name val="Calibri"/>
      <family val="2"/>
      <scheme val="minor"/>
    </font>
    <font>
      <sz val="11"/>
      <color theme="1"/>
      <name val="Liberation Sans"/>
      <family val="2"/>
    </font>
    <font>
      <sz val="11"/>
      <name val="Liberation Sans"/>
      <family val="2"/>
    </font>
    <font>
      <sz val="10"/>
      <color rgb="FF000000"/>
      <name val="Calibri"/>
      <family val="2"/>
      <scheme val="minor"/>
    </font>
    <font>
      <sz val="10"/>
      <color rgb="FF00000A"/>
      <name val="Calibri"/>
      <family val="2"/>
      <scheme val="minor"/>
    </font>
    <font>
      <b/>
      <i/>
      <sz val="12"/>
      <name val="Calibri"/>
      <family val="2"/>
      <scheme val="minor"/>
    </font>
    <font>
      <sz val="10"/>
      <name val="Liberation Sans"/>
      <family val="2"/>
    </font>
    <font>
      <i/>
      <sz val="12"/>
      <color theme="1"/>
      <name val="Calibri"/>
      <family val="2"/>
      <scheme val="minor"/>
    </font>
    <font>
      <sz val="11"/>
      <color rgb="FF000000"/>
      <name val="Calibri"/>
      <family val="2"/>
    </font>
    <font>
      <i/>
      <sz val="11"/>
      <color rgb="FF000000"/>
      <name val="Calibri"/>
      <family val="2"/>
    </font>
    <font>
      <sz val="11"/>
      <color rgb="FF000000"/>
      <name val="Calibri"/>
      <family val="2"/>
      <scheme val="minor"/>
    </font>
    <font>
      <sz val="10"/>
      <color rgb="FFFF0000"/>
      <name val="Calibri"/>
      <family val="2"/>
      <scheme val="minor"/>
    </font>
    <font>
      <b/>
      <i/>
      <sz val="12"/>
      <color rgb="FFFF0000"/>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medium">
        <color auto="1"/>
      </left>
      <right style="thin">
        <color auto="1"/>
      </right>
      <top/>
      <bottom style="medium">
        <color auto="1"/>
      </bottom>
      <diagonal/>
    </border>
  </borders>
  <cellStyleXfs count="96">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36" fillId="0" borderId="0" applyFont="0" applyFill="0" applyBorder="0" applyAlignment="0" applyProtection="0"/>
    <xf numFmtId="164" fontId="36" fillId="0" borderId="0" applyFont="0" applyFill="0" applyBorder="0" applyAlignment="0" applyProtection="0"/>
  </cellStyleXfs>
  <cellXfs count="833">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0" fillId="0" borderId="0" xfId="0" applyBorder="1"/>
    <xf numFmtId="0" fontId="6" fillId="0" borderId="0" xfId="0" applyFont="1" applyBorder="1"/>
    <xf numFmtId="0" fontId="6"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3"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7" fillId="0" borderId="0" xfId="0" applyFont="1" applyBorder="1"/>
    <xf numFmtId="0" fontId="5" fillId="0" borderId="0" xfId="0" applyFont="1" applyBorder="1" applyAlignment="1">
      <alignment horizontal="center" vertical="center"/>
    </xf>
    <xf numFmtId="0" fontId="14"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8"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3" fillId="0" borderId="0" xfId="0" applyFont="1" applyBorder="1"/>
    <xf numFmtId="0" fontId="3" fillId="0" borderId="0" xfId="0" applyFont="1" applyBorder="1"/>
    <xf numFmtId="0" fontId="22" fillId="0" borderId="0" xfId="0" applyFont="1" applyBorder="1" applyAlignment="1">
      <alignment vertical="center" wrapText="1"/>
    </xf>
    <xf numFmtId="0" fontId="0" fillId="0" borderId="0" xfId="0"/>
    <xf numFmtId="0" fontId="17" fillId="0" borderId="19" xfId="0" applyFont="1" applyBorder="1" applyAlignment="1">
      <alignment horizontal="right" vertical="center" wrapText="1"/>
    </xf>
    <xf numFmtId="0" fontId="17" fillId="0" borderId="43" xfId="0" applyFont="1" applyBorder="1" applyAlignment="1">
      <alignment horizontal="right" vertical="center" wrapText="1"/>
    </xf>
    <xf numFmtId="0" fontId="17" fillId="0" borderId="19" xfId="0" applyFont="1" applyBorder="1" applyAlignment="1">
      <alignment horizontal="right" vertical="center"/>
    </xf>
    <xf numFmtId="0" fontId="17" fillId="0" borderId="7" xfId="0" applyFont="1" applyBorder="1" applyAlignment="1">
      <alignment horizontal="right"/>
    </xf>
    <xf numFmtId="0" fontId="16" fillId="2" borderId="35" xfId="0" applyFont="1" applyFill="1" applyBorder="1" applyAlignment="1">
      <alignment vertical="center" wrapText="1"/>
    </xf>
    <xf numFmtId="3" fontId="18" fillId="0" borderId="6" xfId="0" applyNumberFormat="1" applyFont="1" applyBorder="1" applyAlignment="1">
      <alignment horizontal="right" vertical="center" wrapText="1"/>
    </xf>
    <xf numFmtId="3" fontId="18" fillId="0" borderId="1" xfId="0" applyNumberFormat="1" applyFont="1" applyBorder="1" applyAlignment="1">
      <alignment horizontal="right" vertical="center" wrapText="1"/>
    </xf>
    <xf numFmtId="3" fontId="18" fillId="0" borderId="29" xfId="0" applyNumberFormat="1" applyFont="1" applyBorder="1" applyAlignment="1">
      <alignment horizontal="right" vertical="center" wrapText="1"/>
    </xf>
    <xf numFmtId="3" fontId="18" fillId="0" borderId="7" xfId="0" applyNumberFormat="1" applyFont="1" applyBorder="1" applyAlignment="1">
      <alignment horizontal="right" vertical="center" wrapText="1"/>
    </xf>
    <xf numFmtId="3" fontId="17" fillId="0" borderId="6" xfId="0" applyNumberFormat="1" applyFont="1" applyBorder="1" applyAlignment="1">
      <alignment horizontal="right" vertical="center" wrapText="1"/>
    </xf>
    <xf numFmtId="3" fontId="17" fillId="0" borderId="1" xfId="0" applyNumberFormat="1" applyFont="1" applyBorder="1" applyAlignment="1">
      <alignment horizontal="right" vertical="center" wrapText="1"/>
    </xf>
    <xf numFmtId="3" fontId="17" fillId="0" borderId="29" xfId="0" applyNumberFormat="1" applyFont="1" applyBorder="1" applyAlignment="1">
      <alignment horizontal="right" vertical="center" wrapText="1"/>
    </xf>
    <xf numFmtId="3" fontId="17" fillId="0" borderId="7" xfId="0" applyNumberFormat="1" applyFont="1" applyFill="1" applyBorder="1" applyAlignment="1">
      <alignment horizontal="right" vertical="center"/>
    </xf>
    <xf numFmtId="3" fontId="17" fillId="0" borderId="7" xfId="0" applyNumberFormat="1" applyFont="1" applyBorder="1" applyAlignment="1">
      <alignment horizontal="right" vertical="center" wrapText="1"/>
    </xf>
    <xf numFmtId="3" fontId="17" fillId="0" borderId="6" xfId="0" applyNumberFormat="1" applyFont="1" applyBorder="1" applyAlignment="1">
      <alignment horizontal="right" vertical="center"/>
    </xf>
    <xf numFmtId="3" fontId="17" fillId="0" borderId="1" xfId="0" applyNumberFormat="1" applyFont="1" applyBorder="1" applyAlignment="1">
      <alignment horizontal="right" vertical="center"/>
    </xf>
    <xf numFmtId="3" fontId="17" fillId="0" borderId="7" xfId="0" applyNumberFormat="1" applyFont="1" applyBorder="1" applyAlignment="1">
      <alignment horizontal="right" vertical="center"/>
    </xf>
    <xf numFmtId="3" fontId="18" fillId="0" borderId="13" xfId="0" applyNumberFormat="1" applyFont="1" applyBorder="1" applyAlignment="1">
      <alignment horizontal="right" vertical="center" wrapText="1"/>
    </xf>
    <xf numFmtId="3" fontId="17" fillId="0" borderId="4" xfId="0" applyNumberFormat="1" applyFont="1" applyBorder="1" applyAlignment="1">
      <alignment horizontal="right" vertical="center" wrapText="1"/>
    </xf>
    <xf numFmtId="3" fontId="17" fillId="0" borderId="27" xfId="0" applyNumberFormat="1" applyFont="1" applyBorder="1" applyAlignment="1">
      <alignment horizontal="right" vertical="center" wrapText="1"/>
    </xf>
    <xf numFmtId="3" fontId="17" fillId="0" borderId="3" xfId="0" applyNumberFormat="1" applyFont="1" applyBorder="1" applyAlignment="1">
      <alignment horizontal="right" vertical="center" wrapText="1"/>
    </xf>
    <xf numFmtId="3" fontId="17" fillId="0" borderId="4" xfId="0" applyNumberFormat="1" applyFont="1" applyBorder="1" applyAlignment="1">
      <alignment horizontal="right" vertical="center"/>
    </xf>
    <xf numFmtId="3" fontId="17" fillId="0" borderId="5" xfId="0" applyNumberFormat="1" applyFont="1" applyBorder="1" applyAlignment="1">
      <alignment horizontal="right" vertical="center"/>
    </xf>
    <xf numFmtId="3" fontId="18" fillId="0" borderId="14" xfId="0" applyNumberFormat="1" applyFont="1" applyBorder="1" applyAlignment="1">
      <alignment horizontal="right" vertical="center" wrapText="1"/>
    </xf>
    <xf numFmtId="3" fontId="16" fillId="0" borderId="58" xfId="0" applyNumberFormat="1" applyFont="1" applyBorder="1" applyAlignment="1">
      <alignment horizontal="right" vertical="center" wrapText="1"/>
    </xf>
    <xf numFmtId="3" fontId="16" fillId="0" borderId="19" xfId="0" applyNumberFormat="1" applyFont="1" applyBorder="1" applyAlignment="1">
      <alignment horizontal="right" vertical="center" wrapText="1"/>
    </xf>
    <xf numFmtId="3" fontId="16" fillId="0" borderId="47" xfId="0" applyNumberFormat="1" applyFont="1" applyBorder="1" applyAlignment="1">
      <alignment horizontal="right" vertical="center" wrapText="1"/>
    </xf>
    <xf numFmtId="3" fontId="16" fillId="0" borderId="43" xfId="0" applyNumberFormat="1" applyFont="1" applyBorder="1" applyAlignment="1">
      <alignment horizontal="right" vertical="center" wrapText="1"/>
    </xf>
    <xf numFmtId="3" fontId="16"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19" fillId="0" borderId="19" xfId="0" applyFont="1" applyBorder="1" applyAlignment="1">
      <alignment horizontal="right" vertical="center"/>
    </xf>
    <xf numFmtId="0" fontId="17" fillId="0" borderId="44" xfId="0" applyFont="1" applyBorder="1" applyAlignment="1">
      <alignment horizontal="right"/>
    </xf>
    <xf numFmtId="0" fontId="10" fillId="0" borderId="0" xfId="0" applyFont="1"/>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0" fillId="0" borderId="0" xfId="0" applyAlignment="1">
      <alignment horizontal="left"/>
    </xf>
    <xf numFmtId="0" fontId="12" fillId="0" borderId="18" xfId="0" applyFont="1" applyFill="1" applyBorder="1" applyAlignment="1">
      <alignment vertical="top" wrapText="1"/>
    </xf>
    <xf numFmtId="0" fontId="12" fillId="0" borderId="1" xfId="0" applyFont="1" applyFill="1" applyBorder="1" applyAlignment="1">
      <alignment vertical="top" wrapText="1"/>
    </xf>
    <xf numFmtId="0" fontId="12" fillId="0" borderId="7" xfId="0" applyFont="1" applyFill="1" applyBorder="1" applyAlignment="1">
      <alignment vertical="top" wrapText="1"/>
    </xf>
    <xf numFmtId="0" fontId="12" fillId="0" borderId="9" xfId="0" applyFont="1" applyFill="1" applyBorder="1" applyAlignment="1">
      <alignment vertical="top" wrapText="1"/>
    </xf>
    <xf numFmtId="0" fontId="12" fillId="0" borderId="10" xfId="0" applyFont="1" applyFill="1" applyBorder="1" applyAlignment="1">
      <alignment vertical="top" wrapText="1"/>
    </xf>
    <xf numFmtId="0" fontId="12" fillId="0" borderId="4" xfId="0" applyFont="1" applyFill="1" applyBorder="1" applyAlignment="1">
      <alignment vertical="center" wrapText="1"/>
    </xf>
    <xf numFmtId="165" fontId="12" fillId="0" borderId="26" xfId="0" applyNumberFormat="1" applyFont="1" applyFill="1" applyBorder="1" applyAlignment="1">
      <alignment wrapText="1"/>
    </xf>
    <xf numFmtId="0" fontId="12" fillId="0" borderId="4" xfId="0" applyFont="1" applyFill="1" applyBorder="1" applyAlignment="1">
      <alignment wrapText="1"/>
    </xf>
    <xf numFmtId="0" fontId="12" fillId="0" borderId="1" xfId="0" applyFont="1" applyFill="1" applyBorder="1" applyAlignment="1">
      <alignment vertical="center" wrapText="1"/>
    </xf>
    <xf numFmtId="165" fontId="12" fillId="0" borderId="6" xfId="0" applyNumberFormat="1" applyFont="1" applyFill="1" applyBorder="1" applyAlignment="1">
      <alignment wrapText="1"/>
    </xf>
    <xf numFmtId="165" fontId="12" fillId="0" borderId="1" xfId="0" applyNumberFormat="1" applyFont="1" applyFill="1" applyBorder="1" applyAlignment="1">
      <alignment wrapText="1"/>
    </xf>
    <xf numFmtId="165" fontId="12" fillId="0" borderId="28" xfId="0" applyNumberFormat="1" applyFont="1" applyFill="1" applyBorder="1" applyAlignment="1">
      <alignment wrapText="1"/>
    </xf>
    <xf numFmtId="0" fontId="12" fillId="0" borderId="1" xfId="0" applyFont="1" applyFill="1" applyBorder="1" applyAlignment="1">
      <alignment wrapText="1"/>
    </xf>
    <xf numFmtId="165" fontId="12" fillId="0" borderId="43" xfId="0" applyNumberFormat="1" applyFont="1" applyFill="1" applyBorder="1" applyAlignment="1">
      <alignment wrapText="1"/>
    </xf>
    <xf numFmtId="165" fontId="12" fillId="0" borderId="19" xfId="0" applyNumberFormat="1" applyFont="1" applyFill="1" applyBorder="1" applyAlignment="1">
      <alignment wrapText="1"/>
    </xf>
    <xf numFmtId="165" fontId="12" fillId="0" borderId="65" xfId="0" applyNumberFormat="1" applyFont="1" applyFill="1" applyBorder="1" applyAlignment="1">
      <alignment wrapText="1"/>
    </xf>
    <xf numFmtId="165" fontId="12" fillId="0" borderId="39" xfId="0" applyNumberFormat="1" applyFont="1" applyFill="1" applyBorder="1" applyAlignment="1">
      <alignment wrapText="1"/>
    </xf>
    <xf numFmtId="0" fontId="12" fillId="0" borderId="19" xfId="0" applyFont="1" applyFill="1" applyBorder="1" applyAlignment="1">
      <alignment wrapText="1"/>
    </xf>
    <xf numFmtId="0" fontId="12" fillId="0" borderId="9" xfId="0" applyFont="1" applyFill="1" applyBorder="1" applyAlignment="1">
      <alignment vertical="center" wrapText="1"/>
    </xf>
    <xf numFmtId="165" fontId="12" fillId="0" borderId="8" xfId="0" applyNumberFormat="1" applyFont="1" applyFill="1" applyBorder="1" applyAlignment="1">
      <alignment wrapText="1"/>
    </xf>
    <xf numFmtId="165" fontId="12" fillId="0" borderId="9" xfId="0" applyNumberFormat="1" applyFont="1" applyFill="1" applyBorder="1" applyAlignment="1">
      <alignment wrapText="1"/>
    </xf>
    <xf numFmtId="165" fontId="12" fillId="0" borderId="66" xfId="0" applyNumberFormat="1" applyFont="1" applyFill="1" applyBorder="1" applyAlignment="1">
      <alignment wrapText="1"/>
    </xf>
    <xf numFmtId="0" fontId="12" fillId="0" borderId="9" xfId="0" applyFont="1" applyFill="1" applyBorder="1" applyAlignment="1">
      <alignment wrapText="1"/>
    </xf>
    <xf numFmtId="165" fontId="12" fillId="0" borderId="3" xfId="0" applyNumberFormat="1" applyFont="1" applyFill="1" applyBorder="1" applyAlignment="1">
      <alignment wrapText="1"/>
    </xf>
    <xf numFmtId="165" fontId="12" fillId="0" borderId="4" xfId="0" applyNumberFormat="1" applyFont="1" applyFill="1" applyBorder="1" applyAlignment="1">
      <alignment wrapText="1"/>
    </xf>
    <xf numFmtId="165" fontId="12" fillId="0" borderId="67" xfId="0" applyNumberFormat="1" applyFont="1" applyFill="1" applyBorder="1" applyAlignment="1">
      <alignment wrapText="1"/>
    </xf>
    <xf numFmtId="0" fontId="12" fillId="0" borderId="4" xfId="0" applyFont="1" applyFill="1" applyBorder="1" applyAlignment="1">
      <alignment vertical="top" wrapText="1"/>
    </xf>
    <xf numFmtId="165" fontId="12" fillId="0" borderId="4" xfId="0" applyNumberFormat="1" applyFont="1" applyFill="1" applyBorder="1" applyAlignment="1">
      <alignment vertical="top" wrapText="1"/>
    </xf>
    <xf numFmtId="165" fontId="12" fillId="0" borderId="5" xfId="0" applyNumberFormat="1" applyFont="1" applyFill="1" applyBorder="1" applyAlignment="1">
      <alignment vertical="top" wrapText="1"/>
    </xf>
    <xf numFmtId="165" fontId="12" fillId="0" borderId="38" xfId="0" applyNumberFormat="1" applyFont="1" applyFill="1" applyBorder="1" applyAlignment="1">
      <alignment vertical="top" wrapText="1"/>
    </xf>
    <xf numFmtId="165" fontId="12" fillId="0" borderId="18" xfId="0" applyNumberFormat="1" applyFont="1" applyFill="1" applyBorder="1" applyAlignment="1">
      <alignment vertical="top" wrapText="1"/>
    </xf>
    <xf numFmtId="165" fontId="12" fillId="0" borderId="23" xfId="0" applyNumberFormat="1" applyFont="1" applyFill="1" applyBorder="1" applyAlignment="1">
      <alignment vertical="top" wrapText="1"/>
    </xf>
    <xf numFmtId="165" fontId="12" fillId="0" borderId="1" xfId="0" applyNumberFormat="1" applyFont="1" applyFill="1" applyBorder="1" applyAlignment="1">
      <alignment vertical="top" wrapText="1"/>
    </xf>
    <xf numFmtId="165" fontId="12" fillId="0" borderId="7" xfId="0" applyNumberFormat="1" applyFont="1" applyFill="1" applyBorder="1" applyAlignment="1">
      <alignment vertical="top" wrapText="1"/>
    </xf>
    <xf numFmtId="165" fontId="12" fillId="0" borderId="28" xfId="0" applyNumberFormat="1" applyFont="1" applyFill="1" applyBorder="1" applyAlignment="1">
      <alignment vertical="top" wrapText="1"/>
    </xf>
    <xf numFmtId="0" fontId="12" fillId="0" borderId="32" xfId="0" applyFont="1" applyFill="1" applyBorder="1" applyAlignment="1">
      <alignment vertical="top" wrapText="1"/>
    </xf>
    <xf numFmtId="165" fontId="12" fillId="0" borderId="9" xfId="0" applyNumberFormat="1" applyFont="1" applyFill="1" applyBorder="1" applyAlignment="1">
      <alignment vertical="top" wrapText="1"/>
    </xf>
    <xf numFmtId="165" fontId="12" fillId="0" borderId="10" xfId="0" applyNumberFormat="1" applyFont="1" applyFill="1" applyBorder="1" applyAlignment="1">
      <alignment vertical="top" wrapText="1"/>
    </xf>
    <xf numFmtId="165" fontId="12" fillId="0" borderId="31" xfId="0" applyNumberFormat="1" applyFont="1" applyFill="1" applyBorder="1" applyAlignment="1">
      <alignment vertical="top" wrapText="1"/>
    </xf>
    <xf numFmtId="165" fontId="12" fillId="0" borderId="26" xfId="0" applyNumberFormat="1" applyFont="1" applyFill="1" applyBorder="1" applyAlignment="1">
      <alignment vertical="top" wrapText="1"/>
    </xf>
    <xf numFmtId="0" fontId="12" fillId="0" borderId="29" xfId="0" applyFont="1" applyFill="1" applyBorder="1" applyAlignment="1">
      <alignment vertical="top" wrapText="1"/>
    </xf>
    <xf numFmtId="0" fontId="12" fillId="0" borderId="46" xfId="0" applyFont="1" applyFill="1" applyBorder="1" applyAlignment="1">
      <alignment vertical="top" wrapText="1"/>
    </xf>
    <xf numFmtId="0" fontId="12" fillId="0" borderId="38" xfId="0" applyFont="1" applyFill="1" applyBorder="1" applyAlignment="1">
      <alignment vertical="top" wrapText="1"/>
    </xf>
    <xf numFmtId="0" fontId="12" fillId="0" borderId="28" xfId="0" applyFont="1" applyFill="1" applyBorder="1" applyAlignment="1">
      <alignment vertical="top" wrapText="1"/>
    </xf>
    <xf numFmtId="0" fontId="12" fillId="0" borderId="31" xfId="0" applyFont="1" applyFill="1" applyBorder="1" applyAlignment="1">
      <alignment vertical="top" wrapText="1"/>
    </xf>
    <xf numFmtId="3" fontId="17" fillId="0" borderId="43" xfId="0" applyNumberFormat="1" applyFont="1" applyBorder="1" applyAlignment="1">
      <alignment horizontal="right" vertical="center" wrapText="1"/>
    </xf>
    <xf numFmtId="3" fontId="17" fillId="0" borderId="19" xfId="0" applyNumberFormat="1" applyFont="1" applyBorder="1" applyAlignment="1">
      <alignment horizontal="right" vertical="center" wrapText="1"/>
    </xf>
    <xf numFmtId="3" fontId="17" fillId="0" borderId="47" xfId="0" applyNumberFormat="1" applyFont="1" applyBorder="1" applyAlignment="1">
      <alignment horizontal="right" vertical="center" wrapText="1"/>
    </xf>
    <xf numFmtId="3" fontId="17" fillId="0" borderId="43" xfId="0" applyNumberFormat="1" applyFont="1" applyBorder="1" applyAlignment="1">
      <alignment horizontal="right" vertical="center"/>
    </xf>
    <xf numFmtId="3" fontId="17" fillId="0" borderId="19" xfId="0" applyNumberFormat="1" applyFont="1" applyBorder="1" applyAlignment="1">
      <alignment horizontal="right" vertical="center"/>
    </xf>
    <xf numFmtId="3" fontId="17" fillId="0" borderId="44" xfId="0" applyNumberFormat="1" applyFont="1" applyBorder="1" applyAlignment="1">
      <alignment horizontal="right" vertical="center"/>
    </xf>
    <xf numFmtId="0" fontId="10" fillId="0" borderId="2" xfId="0" applyFont="1" applyBorder="1" applyAlignment="1">
      <alignment horizontal="center" vertical="center" wrapText="1"/>
    </xf>
    <xf numFmtId="0" fontId="10" fillId="0" borderId="35" xfId="0" applyFont="1" applyBorder="1" applyAlignment="1">
      <alignment horizontal="center" vertical="center"/>
    </xf>
    <xf numFmtId="0" fontId="10" fillId="0" borderId="2" xfId="0" applyFont="1" applyBorder="1" applyAlignment="1">
      <alignment horizontal="center" vertical="center"/>
    </xf>
    <xf numFmtId="3" fontId="18" fillId="0" borderId="3" xfId="0" applyNumberFormat="1" applyFont="1" applyBorder="1" applyAlignment="1">
      <alignment horizontal="right" vertical="center" wrapText="1"/>
    </xf>
    <xf numFmtId="0" fontId="12" fillId="0" borderId="5" xfId="0" applyFont="1" applyFill="1" applyBorder="1" applyAlignment="1">
      <alignment vertical="top" wrapText="1"/>
    </xf>
    <xf numFmtId="165" fontId="12" fillId="0" borderId="0" xfId="0" applyNumberFormat="1" applyFont="1" applyFill="1" applyBorder="1" applyAlignment="1">
      <alignment wrapText="1"/>
    </xf>
    <xf numFmtId="0" fontId="12" fillId="0" borderId="0" xfId="0" applyFont="1" applyFill="1" applyBorder="1" applyAlignment="1">
      <alignment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3" fontId="16"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45" xfId="0" applyFont="1" applyBorder="1" applyAlignment="1">
      <alignment horizontal="center" vertical="center"/>
    </xf>
    <xf numFmtId="0" fontId="12" fillId="0" borderId="56" xfId="0" applyFont="1" applyFill="1" applyBorder="1" applyAlignment="1">
      <alignment vertical="top" wrapText="1"/>
    </xf>
    <xf numFmtId="0" fontId="12" fillId="0" borderId="41" xfId="0" applyFont="1" applyFill="1" applyBorder="1" applyAlignment="1">
      <alignment vertical="top" wrapText="1"/>
    </xf>
    <xf numFmtId="0" fontId="12" fillId="0" borderId="70" xfId="0" applyFont="1" applyFill="1" applyBorder="1" applyAlignment="1">
      <alignment vertical="top" wrapText="1"/>
    </xf>
    <xf numFmtId="0" fontId="16" fillId="2" borderId="2" xfId="0" applyFont="1" applyFill="1" applyBorder="1" applyAlignment="1">
      <alignment vertical="center" wrapText="1"/>
    </xf>
    <xf numFmtId="3" fontId="19" fillId="0" borderId="19" xfId="0" applyNumberFormat="1" applyFont="1" applyBorder="1" applyAlignment="1">
      <alignment horizontal="right" wrapText="1"/>
    </xf>
    <xf numFmtId="3" fontId="19" fillId="0" borderId="47" xfId="0" applyNumberFormat="1" applyFont="1" applyBorder="1" applyAlignment="1">
      <alignment horizontal="right" wrapText="1"/>
    </xf>
    <xf numFmtId="3" fontId="19" fillId="0" borderId="43" xfId="0" applyNumberFormat="1" applyFont="1" applyBorder="1" applyAlignment="1">
      <alignment horizontal="right" wrapText="1"/>
    </xf>
    <xf numFmtId="3" fontId="19" fillId="0" borderId="19" xfId="0" applyNumberFormat="1" applyFont="1" applyBorder="1" applyAlignment="1">
      <alignment horizontal="right" vertical="center"/>
    </xf>
    <xf numFmtId="0" fontId="17" fillId="0" borderId="18" xfId="0" applyFont="1" applyBorder="1" applyAlignment="1">
      <alignment horizontal="right" vertical="center" wrapText="1"/>
    </xf>
    <xf numFmtId="0" fontId="17" fillId="0" borderId="22" xfId="0" applyFont="1" applyBorder="1" applyAlignment="1">
      <alignment horizontal="right" vertical="center" wrapText="1"/>
    </xf>
    <xf numFmtId="0" fontId="17" fillId="0" borderId="18" xfId="0" applyFont="1" applyBorder="1" applyAlignment="1">
      <alignment horizontal="right" vertical="center"/>
    </xf>
    <xf numFmtId="3" fontId="19" fillId="0" borderId="44" xfId="0" applyNumberFormat="1" applyFont="1" applyBorder="1" applyAlignment="1">
      <alignment horizontal="right" vertical="center"/>
    </xf>
    <xf numFmtId="0" fontId="17"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1"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2" fillId="0" borderId="0" xfId="0" applyFont="1" applyFill="1" applyBorder="1"/>
    <xf numFmtId="0" fontId="25" fillId="0" borderId="0" xfId="0" applyFont="1" applyBorder="1" applyAlignment="1">
      <alignment horizontal="center" vertical="center" wrapText="1"/>
    </xf>
    <xf numFmtId="0" fontId="15" fillId="3"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Font="1" applyBorder="1" applyAlignment="1">
      <alignment vertical="center"/>
    </xf>
    <xf numFmtId="0" fontId="15" fillId="3" borderId="0" xfId="0" applyFont="1" applyFill="1" applyBorder="1" applyAlignment="1">
      <alignment vertical="center" wrapText="1"/>
    </xf>
    <xf numFmtId="0" fontId="22" fillId="4"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7" fillId="0" borderId="0" xfId="85" applyFont="1"/>
    <xf numFmtId="0" fontId="29" fillId="0" borderId="49"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21" xfId="0" applyFont="1" applyBorder="1" applyAlignment="1">
      <alignment horizontal="center" vertical="center" wrapText="1"/>
    </xf>
    <xf numFmtId="0" fontId="18" fillId="0" borderId="51" xfId="0" applyFont="1" applyBorder="1" applyAlignment="1">
      <alignment vertical="center" wrapText="1"/>
    </xf>
    <xf numFmtId="0" fontId="18" fillId="0" borderId="60" xfId="0" applyFont="1" applyBorder="1" applyAlignment="1">
      <alignment vertical="center" wrapText="1"/>
    </xf>
    <xf numFmtId="0" fontId="18" fillId="0" borderId="59" xfId="0" applyFont="1" applyBorder="1" applyAlignment="1">
      <alignment vertical="center" wrapText="1"/>
    </xf>
    <xf numFmtId="0" fontId="18" fillId="0" borderId="3" xfId="0" applyFont="1" applyBorder="1" applyAlignment="1">
      <alignment vertical="center" wrapText="1"/>
    </xf>
    <xf numFmtId="3" fontId="17" fillId="0" borderId="3" xfId="0" applyNumberFormat="1" applyFont="1" applyBorder="1" applyAlignment="1">
      <alignment horizontal="right" vertical="center"/>
    </xf>
    <xf numFmtId="0" fontId="18" fillId="0" borderId="61" xfId="0" applyFont="1" applyBorder="1" applyAlignment="1">
      <alignment vertical="center" wrapText="1"/>
    </xf>
    <xf numFmtId="0" fontId="18" fillId="0" borderId="52" xfId="0" applyFont="1" applyBorder="1" applyAlignment="1">
      <alignment vertical="center" wrapText="1"/>
    </xf>
    <xf numFmtId="3" fontId="17" fillId="0" borderId="8" xfId="0" applyNumberFormat="1" applyFont="1" applyBorder="1" applyAlignment="1">
      <alignment horizontal="right" vertical="center" wrapText="1"/>
    </xf>
    <xf numFmtId="3" fontId="17" fillId="0" borderId="9" xfId="0" applyNumberFormat="1" applyFont="1" applyBorder="1" applyAlignment="1">
      <alignment horizontal="right" vertical="center" wrapText="1"/>
    </xf>
    <xf numFmtId="3" fontId="17" fillId="0" borderId="32" xfId="0" applyNumberFormat="1" applyFont="1" applyBorder="1" applyAlignment="1">
      <alignment horizontal="right" vertical="center" wrapText="1"/>
    </xf>
    <xf numFmtId="3" fontId="17" fillId="0" borderId="8" xfId="0" applyNumberFormat="1" applyFont="1" applyBorder="1" applyAlignment="1">
      <alignment horizontal="right" vertical="center"/>
    </xf>
    <xf numFmtId="3" fontId="17" fillId="0" borderId="9" xfId="0" applyNumberFormat="1" applyFont="1" applyBorder="1" applyAlignment="1">
      <alignment horizontal="right" vertical="center"/>
    </xf>
    <xf numFmtId="3" fontId="17" fillId="0" borderId="10" xfId="0" applyNumberFormat="1" applyFont="1" applyBorder="1" applyAlignment="1">
      <alignment horizontal="right" vertical="center"/>
    </xf>
    <xf numFmtId="0" fontId="18" fillId="0" borderId="56" xfId="0" applyFont="1" applyBorder="1" applyAlignment="1">
      <alignment vertical="center" wrapText="1"/>
    </xf>
    <xf numFmtId="0" fontId="18" fillId="0" borderId="58" xfId="0" applyFont="1" applyBorder="1" applyAlignment="1">
      <alignment vertical="center" wrapText="1"/>
    </xf>
    <xf numFmtId="0" fontId="18" fillId="0" borderId="3" xfId="0" applyFont="1" applyBorder="1" applyAlignment="1">
      <alignment horizontal="left" vertical="center" wrapText="1"/>
    </xf>
    <xf numFmtId="0" fontId="18" fillId="0" borderId="43" xfId="0" applyFont="1" applyBorder="1" applyAlignment="1">
      <alignment horizontal="left" vertical="center" wrapText="1"/>
    </xf>
    <xf numFmtId="0" fontId="16" fillId="0" borderId="43" xfId="0" applyFont="1" applyBorder="1" applyAlignment="1">
      <alignment horizontal="left" vertical="center" wrapText="1"/>
    </xf>
    <xf numFmtId="0" fontId="29" fillId="0" borderId="54" xfId="0" applyFont="1" applyBorder="1" applyAlignment="1">
      <alignment horizontal="center" vertical="center" wrapText="1"/>
    </xf>
    <xf numFmtId="0" fontId="17" fillId="0" borderId="33" xfId="0" applyFont="1" applyBorder="1" applyAlignment="1">
      <alignment horizontal="justify" vertical="center" wrapText="1"/>
    </xf>
    <xf numFmtId="0" fontId="17" fillId="0" borderId="30" xfId="0" applyFont="1" applyBorder="1" applyAlignment="1">
      <alignment horizontal="justify" vertical="center" wrapText="1"/>
    </xf>
    <xf numFmtId="0" fontId="17" fillId="0" borderId="34" xfId="0" applyFont="1" applyBorder="1" applyAlignment="1">
      <alignment horizontal="justify" vertical="center" wrapText="1"/>
    </xf>
    <xf numFmtId="0" fontId="17" fillId="0" borderId="62" xfId="0" applyFont="1" applyBorder="1" applyAlignment="1">
      <alignment horizontal="justify" vertical="center" wrapText="1"/>
    </xf>
    <xf numFmtId="165" fontId="12" fillId="0" borderId="7" xfId="0" applyNumberFormat="1" applyFont="1" applyFill="1" applyBorder="1" applyAlignment="1">
      <alignment wrapText="1"/>
    </xf>
    <xf numFmtId="165" fontId="12" fillId="0" borderId="10" xfId="0" applyNumberFormat="1" applyFont="1" applyFill="1" applyBorder="1" applyAlignment="1">
      <alignment wrapText="1"/>
    </xf>
    <xf numFmtId="165" fontId="12" fillId="0" borderId="5" xfId="0" applyNumberFormat="1" applyFont="1" applyFill="1" applyBorder="1" applyAlignment="1">
      <alignment wrapText="1"/>
    </xf>
    <xf numFmtId="165" fontId="12" fillId="0" borderId="44" xfId="0" applyNumberFormat="1" applyFont="1" applyFill="1" applyBorder="1" applyAlignment="1">
      <alignment wrapText="1"/>
    </xf>
    <xf numFmtId="165" fontId="12" fillId="0" borderId="39" xfId="0" applyNumberFormat="1" applyFont="1" applyFill="1" applyBorder="1" applyAlignment="1">
      <alignment vertical="top" wrapText="1"/>
    </xf>
    <xf numFmtId="165" fontId="12" fillId="0" borderId="19" xfId="0" applyNumberFormat="1" applyFont="1" applyFill="1" applyBorder="1" applyAlignment="1">
      <alignment vertical="top" wrapText="1"/>
    </xf>
    <xf numFmtId="165" fontId="12"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29" fillId="0" borderId="0" xfId="0" applyFont="1" applyBorder="1" applyAlignment="1">
      <alignment horizontal="center" vertical="center" wrapText="1"/>
    </xf>
    <xf numFmtId="0" fontId="12" fillId="0" borderId="0" xfId="0" applyFont="1" applyBorder="1" applyAlignment="1">
      <alignment vertical="center"/>
    </xf>
    <xf numFmtId="0" fontId="29" fillId="0" borderId="16"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77" xfId="0" applyFont="1" applyBorder="1" applyAlignment="1">
      <alignment horizontal="center" vertical="center" wrapText="1"/>
    </xf>
    <xf numFmtId="0" fontId="16"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3" fontId="16" fillId="0" borderId="76" xfId="0" applyNumberFormat="1" applyFont="1" applyBorder="1" applyAlignment="1">
      <alignment horizontal="right" vertical="center" wrapText="1"/>
    </xf>
    <xf numFmtId="3" fontId="16" fillId="0" borderId="45" xfId="0" applyNumberFormat="1" applyFont="1" applyBorder="1" applyAlignment="1">
      <alignment horizontal="right" vertical="center" wrapText="1"/>
    </xf>
    <xf numFmtId="3" fontId="16" fillId="0" borderId="77" xfId="0" applyNumberFormat="1" applyFont="1" applyBorder="1" applyAlignment="1">
      <alignment horizontal="right" vertical="center" wrapText="1"/>
    </xf>
    <xf numFmtId="0" fontId="18" fillId="0" borderId="13" xfId="0" applyFont="1" applyBorder="1" applyAlignment="1">
      <alignment vertical="center" wrapText="1"/>
    </xf>
    <xf numFmtId="0" fontId="16" fillId="2" borderId="2"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0" borderId="76" xfId="0" applyFont="1" applyBorder="1" applyAlignment="1">
      <alignment vertical="center" wrapText="1"/>
    </xf>
    <xf numFmtId="3" fontId="16" fillId="0" borderId="35" xfId="0" applyNumberFormat="1" applyFont="1" applyBorder="1" applyAlignment="1">
      <alignment horizontal="right" vertical="center" wrapText="1"/>
    </xf>
    <xf numFmtId="3" fontId="16" fillId="0" borderId="81" xfId="0" applyNumberFormat="1" applyFont="1" applyBorder="1" applyAlignment="1">
      <alignment horizontal="right" vertical="center" wrapText="1"/>
    </xf>
    <xf numFmtId="0" fontId="18" fillId="0" borderId="8" xfId="0" applyFont="1" applyBorder="1" applyAlignment="1">
      <alignment vertical="center" wrapText="1"/>
    </xf>
    <xf numFmtId="3" fontId="18" fillId="0" borderId="15" xfId="0" applyNumberFormat="1" applyFont="1" applyBorder="1" applyAlignment="1">
      <alignment horizontal="right" vertical="center" wrapText="1"/>
    </xf>
    <xf numFmtId="0" fontId="16" fillId="0" borderId="2" xfId="0" applyFont="1" applyBorder="1" applyAlignment="1">
      <alignment vertical="center" wrapText="1"/>
    </xf>
    <xf numFmtId="0" fontId="18" fillId="0" borderId="22" xfId="0" applyFont="1" applyBorder="1" applyAlignment="1">
      <alignment horizontal="right" vertical="center" wrapText="1"/>
    </xf>
    <xf numFmtId="0" fontId="17" fillId="0" borderId="23" xfId="0" applyFont="1" applyBorder="1" applyAlignment="1">
      <alignment horizontal="right" vertical="center" wrapText="1"/>
    </xf>
    <xf numFmtId="0" fontId="18" fillId="0" borderId="43" xfId="0" applyFont="1" applyBorder="1" applyAlignment="1">
      <alignment horizontal="right" vertical="center" wrapText="1"/>
    </xf>
    <xf numFmtId="0" fontId="17" fillId="0" borderId="44" xfId="0" applyFont="1" applyBorder="1" applyAlignment="1">
      <alignment horizontal="right" vertical="center" wrapText="1"/>
    </xf>
    <xf numFmtId="0" fontId="18" fillId="0" borderId="8" xfId="0" applyFont="1" applyBorder="1" applyAlignment="1">
      <alignment horizontal="right" vertical="center" wrapText="1"/>
    </xf>
    <xf numFmtId="0" fontId="17" fillId="0" borderId="9" xfId="0" applyFont="1" applyBorder="1" applyAlignment="1">
      <alignment horizontal="right" vertical="center" wrapText="1"/>
    </xf>
    <xf numFmtId="0" fontId="17" fillId="0" borderId="10" xfId="0" applyFont="1" applyBorder="1" applyAlignment="1">
      <alignment horizontal="right" vertical="center" wrapText="1"/>
    </xf>
    <xf numFmtId="0" fontId="18" fillId="0" borderId="18" xfId="0" applyFont="1" applyBorder="1" applyAlignment="1">
      <alignment horizontal="right" vertical="center" wrapText="1"/>
    </xf>
    <xf numFmtId="0" fontId="18" fillId="0" borderId="23" xfId="0" applyFont="1" applyBorder="1" applyAlignment="1">
      <alignment horizontal="right" vertical="center" wrapText="1"/>
    </xf>
    <xf numFmtId="0" fontId="24" fillId="0" borderId="76" xfId="0" applyFont="1" applyBorder="1" applyAlignment="1">
      <alignment horizontal="right" vertical="center" wrapText="1"/>
    </xf>
    <xf numFmtId="0" fontId="9" fillId="0" borderId="45" xfId="0" applyFont="1" applyBorder="1" applyAlignment="1">
      <alignment horizontal="right" wrapText="1"/>
    </xf>
    <xf numFmtId="0" fontId="9" fillId="0" borderId="77" xfId="0" applyFont="1" applyBorder="1" applyAlignment="1">
      <alignment horizontal="right" wrapText="1"/>
    </xf>
    <xf numFmtId="0" fontId="19" fillId="0" borderId="37" xfId="0" applyFont="1" applyBorder="1" applyAlignment="1">
      <alignment horizontal="right" vertical="center"/>
    </xf>
    <xf numFmtId="0" fontId="17" fillId="0" borderId="8" xfId="0" applyFont="1" applyBorder="1" applyAlignment="1">
      <alignment horizontal="right" vertical="center" wrapText="1"/>
    </xf>
    <xf numFmtId="0" fontId="19" fillId="0" borderId="9" xfId="0" applyFont="1" applyBorder="1" applyAlignment="1">
      <alignment horizontal="right" vertical="center"/>
    </xf>
    <xf numFmtId="0" fontId="17" fillId="0" borderId="10" xfId="0" applyFont="1" applyBorder="1" applyAlignment="1">
      <alignment horizontal="right"/>
    </xf>
    <xf numFmtId="3" fontId="18" fillId="0" borderId="22" xfId="0" applyNumberFormat="1" applyFont="1" applyBorder="1" applyAlignment="1">
      <alignment horizontal="right" vertical="center" wrapText="1"/>
    </xf>
    <xf numFmtId="3" fontId="17" fillId="0" borderId="18" xfId="0" applyNumberFormat="1" applyFont="1" applyBorder="1" applyAlignment="1">
      <alignment horizontal="right" vertical="center" wrapText="1"/>
    </xf>
    <xf numFmtId="3" fontId="17" fillId="0" borderId="46" xfId="0" applyNumberFormat="1" applyFont="1" applyBorder="1" applyAlignment="1">
      <alignment horizontal="right" vertical="center" wrapText="1"/>
    </xf>
    <xf numFmtId="3" fontId="17" fillId="0" borderId="22" xfId="0" applyNumberFormat="1" applyFont="1" applyBorder="1" applyAlignment="1">
      <alignment horizontal="right" vertical="center" wrapText="1"/>
    </xf>
    <xf numFmtId="3" fontId="17" fillId="0" borderId="18" xfId="0" applyNumberFormat="1" applyFont="1" applyBorder="1" applyAlignment="1">
      <alignment horizontal="right" vertical="center"/>
    </xf>
    <xf numFmtId="0" fontId="30" fillId="0" borderId="35" xfId="0" applyFont="1" applyBorder="1" applyAlignment="1">
      <alignment vertical="center" wrapText="1"/>
    </xf>
    <xf numFmtId="3" fontId="18" fillId="0" borderId="43" xfId="0" applyNumberFormat="1" applyFont="1" applyBorder="1" applyAlignment="1">
      <alignment horizontal="right" vertical="center" wrapText="1"/>
    </xf>
    <xf numFmtId="3" fontId="17" fillId="0" borderId="18" xfId="0" applyNumberFormat="1" applyFont="1" applyBorder="1" applyAlignment="1">
      <alignment horizontal="right" wrapText="1"/>
    </xf>
    <xf numFmtId="3" fontId="17" fillId="0" borderId="46" xfId="0" applyNumberFormat="1" applyFont="1" applyBorder="1" applyAlignment="1">
      <alignment horizontal="right" wrapText="1"/>
    </xf>
    <xf numFmtId="3" fontId="17" fillId="0" borderId="22" xfId="0" applyNumberFormat="1" applyFont="1" applyBorder="1" applyAlignment="1">
      <alignment horizontal="right" wrapText="1"/>
    </xf>
    <xf numFmtId="3" fontId="19" fillId="0" borderId="23" xfId="0" applyNumberFormat="1" applyFont="1" applyBorder="1" applyAlignment="1">
      <alignment horizontal="right" vertical="center"/>
    </xf>
    <xf numFmtId="0" fontId="16" fillId="0" borderId="35" xfId="0" applyFont="1" applyBorder="1" applyAlignment="1">
      <alignment vertical="center" wrapText="1"/>
    </xf>
    <xf numFmtId="3" fontId="16" fillId="0" borderId="22"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19" fillId="0" borderId="18" xfId="0" applyNumberFormat="1" applyFont="1" applyBorder="1" applyAlignment="1">
      <alignment horizontal="right" vertical="center"/>
    </xf>
    <xf numFmtId="0" fontId="18" fillId="0" borderId="15" xfId="0" applyFont="1" applyBorder="1" applyAlignment="1">
      <alignment vertical="center" wrapText="1"/>
    </xf>
    <xf numFmtId="3" fontId="18" fillId="0" borderId="8" xfId="0" applyNumberFormat="1" applyFont="1" applyBorder="1" applyAlignment="1">
      <alignment horizontal="right" vertical="center" wrapText="1"/>
    </xf>
    <xf numFmtId="3" fontId="17" fillId="0" borderId="9" xfId="0" applyNumberFormat="1" applyFont="1" applyBorder="1" applyAlignment="1">
      <alignment horizontal="right" wrapText="1"/>
    </xf>
    <xf numFmtId="3" fontId="17" fillId="0" borderId="32" xfId="0" applyNumberFormat="1" applyFont="1" applyBorder="1" applyAlignment="1">
      <alignment horizontal="right" wrapText="1"/>
    </xf>
    <xf numFmtId="3" fontId="17" fillId="0" borderId="8" xfId="0" applyNumberFormat="1" applyFont="1" applyBorder="1" applyAlignment="1">
      <alignment horizontal="right" wrapText="1"/>
    </xf>
    <xf numFmtId="0" fontId="16" fillId="0" borderId="59" xfId="0" applyFont="1" applyBorder="1" applyAlignment="1">
      <alignment horizontal="lef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23" xfId="0" applyNumberFormat="1" applyFont="1" applyBorder="1" applyAlignment="1">
      <alignment horizontal="right" vertical="center" wrapText="1"/>
    </xf>
    <xf numFmtId="3" fontId="16" fillId="0" borderId="82" xfId="0" applyNumberFormat="1" applyFont="1" applyBorder="1" applyAlignment="1">
      <alignment horizontal="right" vertical="center" wrapText="1"/>
    </xf>
    <xf numFmtId="3" fontId="19" fillId="0" borderId="76" xfId="0" applyNumberFormat="1" applyFont="1" applyBorder="1" applyAlignment="1">
      <alignment horizontal="right" vertical="center" wrapText="1"/>
    </xf>
    <xf numFmtId="3" fontId="19" fillId="0" borderId="45" xfId="0" applyNumberFormat="1" applyFont="1" applyBorder="1" applyAlignment="1">
      <alignment horizontal="right" vertical="center" wrapText="1"/>
    </xf>
    <xf numFmtId="3" fontId="19" fillId="0" borderId="81" xfId="0" applyNumberFormat="1" applyFont="1" applyBorder="1" applyAlignment="1">
      <alignment horizontal="right" vertical="center" wrapText="1"/>
    </xf>
    <xf numFmtId="3" fontId="19" fillId="0" borderId="77" xfId="0" applyNumberFormat="1" applyFont="1" applyBorder="1" applyAlignment="1">
      <alignment horizontal="right" vertical="center" wrapText="1"/>
    </xf>
    <xf numFmtId="0" fontId="17" fillId="0" borderId="30" xfId="0" applyFont="1" applyBorder="1" applyAlignment="1">
      <alignment horizontal="left" vertical="center" wrapText="1"/>
    </xf>
    <xf numFmtId="0" fontId="29" fillId="0" borderId="82" xfId="0" applyFont="1" applyBorder="1" applyAlignment="1">
      <alignment horizontal="center" vertical="center" wrapText="1"/>
    </xf>
    <xf numFmtId="0" fontId="10"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2" fillId="0" borderId="29" xfId="0" applyNumberFormat="1" applyFont="1" applyFill="1" applyBorder="1" applyAlignment="1">
      <alignment horizontal="right" vertical="center"/>
    </xf>
    <xf numFmtId="1" fontId="12" fillId="0" borderId="7" xfId="0" applyNumberFormat="1" applyFont="1" applyFill="1" applyBorder="1" applyAlignment="1">
      <alignment horizontal="right" vertical="center"/>
    </xf>
    <xf numFmtId="1" fontId="12" fillId="0" borderId="9" xfId="0" applyNumberFormat="1" applyFont="1" applyFill="1" applyBorder="1" applyAlignment="1">
      <alignment horizontal="right" vertical="center"/>
    </xf>
    <xf numFmtId="1" fontId="12" fillId="0" borderId="32" xfId="0" applyNumberFormat="1" applyFont="1" applyFill="1" applyBorder="1" applyAlignment="1">
      <alignment horizontal="right" vertical="center"/>
    </xf>
    <xf numFmtId="1" fontId="12" fillId="0" borderId="8" xfId="0" applyNumberFormat="1" applyFont="1" applyFill="1" applyBorder="1" applyAlignment="1">
      <alignment horizontal="right" vertical="center"/>
    </xf>
    <xf numFmtId="1" fontId="12" fillId="0" borderId="10" xfId="0" applyNumberFormat="1" applyFont="1" applyFill="1" applyBorder="1" applyAlignment="1">
      <alignment horizontal="right" vertical="center"/>
    </xf>
    <xf numFmtId="1" fontId="12" fillId="0" borderId="4" xfId="0" applyNumberFormat="1" applyFont="1" applyBorder="1" applyAlignment="1">
      <alignment vertical="center"/>
    </xf>
    <xf numFmtId="1" fontId="12" fillId="0" borderId="27" xfId="0" applyNumberFormat="1" applyFont="1" applyBorder="1" applyAlignment="1">
      <alignment vertical="center"/>
    </xf>
    <xf numFmtId="1" fontId="12" fillId="0" borderId="3" xfId="0" applyNumberFormat="1" applyFont="1" applyBorder="1" applyAlignment="1">
      <alignment vertical="center"/>
    </xf>
    <xf numFmtId="1" fontId="12" fillId="0" borderId="5" xfId="0" applyNumberFormat="1" applyFont="1" applyBorder="1" applyAlignment="1">
      <alignment vertical="center"/>
    </xf>
    <xf numFmtId="1" fontId="12" fillId="0" borderId="1" xfId="0" applyNumberFormat="1" applyFont="1" applyBorder="1" applyAlignment="1">
      <alignment vertical="center"/>
    </xf>
    <xf numFmtId="1" fontId="12" fillId="0" borderId="29" xfId="0" applyNumberFormat="1" applyFont="1" applyBorder="1" applyAlignment="1">
      <alignment vertical="center"/>
    </xf>
    <xf numFmtId="1" fontId="12" fillId="0" borderId="6" xfId="0" applyNumberFormat="1" applyFont="1" applyBorder="1" applyAlignment="1">
      <alignment vertical="center"/>
    </xf>
    <xf numFmtId="1" fontId="12" fillId="0" borderId="7" xfId="0" applyNumberFormat="1" applyFont="1" applyBorder="1" applyAlignment="1">
      <alignment vertical="center"/>
    </xf>
    <xf numFmtId="1" fontId="12" fillId="0" borderId="9" xfId="0" applyNumberFormat="1" applyFont="1" applyBorder="1" applyAlignment="1">
      <alignment vertical="center"/>
    </xf>
    <xf numFmtId="1" fontId="12" fillId="0" borderId="32" xfId="0" applyNumberFormat="1" applyFont="1" applyBorder="1" applyAlignment="1">
      <alignment vertical="center"/>
    </xf>
    <xf numFmtId="1" fontId="12" fillId="0" borderId="8" xfId="0" applyNumberFormat="1" applyFont="1" applyBorder="1" applyAlignment="1">
      <alignment vertical="center"/>
    </xf>
    <xf numFmtId="1" fontId="12" fillId="0" borderId="10" xfId="0" applyNumberFormat="1" applyFont="1" applyBorder="1" applyAlignment="1">
      <alignment vertical="center"/>
    </xf>
    <xf numFmtId="1" fontId="12" fillId="0" borderId="18" xfId="0" applyNumberFormat="1" applyFont="1" applyBorder="1" applyAlignment="1">
      <alignment vertical="center"/>
    </xf>
    <xf numFmtId="1" fontId="12" fillId="0" borderId="46" xfId="0" applyNumberFormat="1" applyFont="1" applyBorder="1" applyAlignment="1">
      <alignment vertical="center"/>
    </xf>
    <xf numFmtId="1" fontId="12" fillId="0" borderId="22" xfId="0" applyNumberFormat="1" applyFont="1" applyBorder="1" applyAlignment="1">
      <alignment vertical="center"/>
    </xf>
    <xf numFmtId="1" fontId="12" fillId="0" borderId="23" xfId="0" applyNumberFormat="1" applyFont="1" applyBorder="1" applyAlignment="1">
      <alignment vertical="center"/>
    </xf>
    <xf numFmtId="0" fontId="31" fillId="0" borderId="0" xfId="85" applyFont="1"/>
    <xf numFmtId="0" fontId="0" fillId="0" borderId="0" xfId="0" applyFont="1" applyBorder="1" applyAlignment="1">
      <alignment wrapText="1"/>
    </xf>
    <xf numFmtId="0" fontId="32" fillId="0" borderId="0" xfId="0" applyFont="1" applyBorder="1"/>
    <xf numFmtId="0" fontId="12" fillId="7" borderId="4" xfId="0" applyFont="1" applyFill="1" applyBorder="1" applyAlignment="1">
      <alignment vertical="center" wrapText="1"/>
    </xf>
    <xf numFmtId="0" fontId="12" fillId="7" borderId="9" xfId="0" applyFont="1" applyFill="1" applyBorder="1" applyAlignment="1">
      <alignment vertical="center" wrapText="1"/>
    </xf>
    <xf numFmtId="0" fontId="34" fillId="0" borderId="0" xfId="0" applyFont="1" applyBorder="1"/>
    <xf numFmtId="0" fontId="12" fillId="0" borderId="0" xfId="0" applyFont="1" applyBorder="1"/>
    <xf numFmtId="0" fontId="12" fillId="5" borderId="72" xfId="0" applyFont="1" applyFill="1" applyBorder="1"/>
    <xf numFmtId="0" fontId="34" fillId="0" borderId="0" xfId="0" applyFont="1" applyBorder="1" applyAlignment="1">
      <alignment wrapText="1"/>
    </xf>
    <xf numFmtId="0" fontId="34" fillId="0" borderId="72" xfId="0" applyFont="1" applyBorder="1"/>
    <xf numFmtId="0" fontId="12" fillId="5" borderId="83" xfId="0" applyFont="1" applyFill="1" applyBorder="1"/>
    <xf numFmtId="0" fontId="12" fillId="0" borderId="0" xfId="0" applyFont="1"/>
    <xf numFmtId="0" fontId="34" fillId="5" borderId="73" xfId="0" applyFont="1" applyFill="1" applyBorder="1"/>
    <xf numFmtId="0" fontId="12" fillId="0" borderId="73" xfId="0" applyFont="1" applyBorder="1"/>
    <xf numFmtId="0" fontId="12" fillId="6" borderId="0" xfId="0" applyFont="1" applyFill="1" applyBorder="1"/>
    <xf numFmtId="0" fontId="12" fillId="5" borderId="73" xfId="0" applyFont="1" applyFill="1" applyBorder="1"/>
    <xf numFmtId="0" fontId="12" fillId="5" borderId="75" xfId="0" applyFont="1" applyFill="1" applyBorder="1"/>
    <xf numFmtId="0" fontId="12" fillId="0" borderId="0" xfId="0" applyFont="1" applyFill="1" applyBorder="1" applyAlignment="1"/>
    <xf numFmtId="0" fontId="13" fillId="0" borderId="0" xfId="0" applyFont="1" applyFill="1" applyBorder="1" applyAlignment="1"/>
    <xf numFmtId="0" fontId="0" fillId="0" borderId="0" xfId="0" applyAlignment="1">
      <alignment vertical="center" wrapText="1"/>
    </xf>
    <xf numFmtId="0" fontId="20" fillId="0" borderId="0" xfId="85" applyAlignment="1">
      <alignment vertical="center" wrapText="1"/>
    </xf>
    <xf numFmtId="0" fontId="20" fillId="0" borderId="0" xfId="85" applyAlignment="1">
      <alignment horizontal="left" vertical="center" wrapText="1"/>
    </xf>
    <xf numFmtId="0" fontId="10" fillId="0" borderId="0" xfId="0" applyFont="1" applyAlignment="1"/>
    <xf numFmtId="0" fontId="33" fillId="0" borderId="0" xfId="0" applyFont="1" applyAlignment="1"/>
    <xf numFmtId="0" fontId="11" fillId="0" borderId="0" xfId="0" applyFont="1" applyAlignment="1">
      <alignment horizontal="left" vertical="center"/>
    </xf>
    <xf numFmtId="0" fontId="0" fillId="0" borderId="0" xfId="0" applyAlignment="1">
      <alignment vertical="center"/>
    </xf>
    <xf numFmtId="0" fontId="32"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29" fillId="0" borderId="25" xfId="0" applyFont="1" applyBorder="1" applyAlignment="1">
      <alignment horizontal="center" vertical="center" wrapText="1"/>
    </xf>
    <xf numFmtId="0" fontId="0" fillId="0" borderId="53" xfId="0" applyFill="1" applyBorder="1"/>
    <xf numFmtId="0" fontId="12" fillId="6" borderId="0" xfId="0" applyFont="1" applyFill="1" applyBorder="1" applyAlignment="1">
      <alignment vertical="center" wrapText="1"/>
    </xf>
    <xf numFmtId="0" fontId="1" fillId="0" borderId="0" xfId="0" applyFont="1"/>
    <xf numFmtId="0" fontId="11" fillId="0" borderId="0" xfId="0" applyFont="1" applyAlignment="1">
      <alignment vertical="center"/>
    </xf>
    <xf numFmtId="0" fontId="34" fillId="6" borderId="0" xfId="0" applyFont="1" applyFill="1" applyBorder="1"/>
    <xf numFmtId="1" fontId="12" fillId="0" borderId="31" xfId="0" applyNumberFormat="1" applyFont="1" applyFill="1" applyBorder="1" applyAlignment="1">
      <alignment horizontal="right" vertical="center"/>
    </xf>
    <xf numFmtId="1" fontId="12" fillId="0" borderId="26" xfId="0" applyNumberFormat="1" applyFont="1" applyBorder="1" applyAlignment="1">
      <alignment vertical="center"/>
    </xf>
    <xf numFmtId="1" fontId="12" fillId="0" borderId="28" xfId="0" applyNumberFormat="1" applyFont="1" applyBorder="1" applyAlignment="1">
      <alignment vertical="center"/>
    </xf>
    <xf numFmtId="1" fontId="12" fillId="0" borderId="31" xfId="0" applyNumberFormat="1" applyFont="1" applyBorder="1" applyAlignment="1">
      <alignment vertical="center"/>
    </xf>
    <xf numFmtId="0" fontId="3" fillId="0" borderId="0" xfId="0" applyFont="1" applyBorder="1" applyAlignment="1">
      <alignment vertical="center" wrapText="1"/>
    </xf>
    <xf numFmtId="0" fontId="0" fillId="0" borderId="0" xfId="0" applyBorder="1" applyAlignment="1">
      <alignment wrapText="1"/>
    </xf>
    <xf numFmtId="0" fontId="26" fillId="0" borderId="0" xfId="0" applyFont="1" applyAlignment="1">
      <alignment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5"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165" fontId="12" fillId="0" borderId="38" xfId="0" applyNumberFormat="1" applyFont="1" applyFill="1" applyBorder="1" applyAlignment="1">
      <alignment wrapText="1"/>
    </xf>
    <xf numFmtId="0" fontId="12" fillId="0" borderId="18" xfId="0" applyFont="1" applyFill="1" applyBorder="1" applyAlignment="1">
      <alignment wrapText="1"/>
    </xf>
    <xf numFmtId="0" fontId="12" fillId="0" borderId="46" xfId="0" applyFont="1" applyFill="1" applyBorder="1" applyAlignment="1">
      <alignment wrapText="1"/>
    </xf>
    <xf numFmtId="0" fontId="12" fillId="0" borderId="29" xfId="0" applyFont="1" applyFill="1" applyBorder="1" applyAlignment="1">
      <alignment wrapText="1"/>
    </xf>
    <xf numFmtId="0" fontId="12" fillId="0" borderId="47" xfId="0" applyFont="1" applyFill="1" applyBorder="1" applyAlignment="1">
      <alignment wrapText="1"/>
    </xf>
    <xf numFmtId="0" fontId="12" fillId="0" borderId="32" xfId="0" applyFont="1" applyFill="1" applyBorder="1" applyAlignment="1">
      <alignment wrapText="1"/>
    </xf>
    <xf numFmtId="0" fontId="12"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2" fillId="0" borderId="26" xfId="0" applyFont="1" applyFill="1" applyBorder="1" applyAlignment="1">
      <alignment vertical="top" wrapText="1"/>
    </xf>
    <xf numFmtId="0" fontId="34" fillId="0" borderId="0" xfId="0" applyFont="1"/>
    <xf numFmtId="0" fontId="12" fillId="0" borderId="27" xfId="0" applyFont="1" applyFill="1" applyBorder="1" applyAlignment="1">
      <alignment vertical="center" wrapText="1"/>
    </xf>
    <xf numFmtId="0" fontId="12" fillId="0" borderId="29" xfId="0" applyFont="1" applyFill="1" applyBorder="1" applyAlignment="1">
      <alignment vertical="center" wrapText="1"/>
    </xf>
    <xf numFmtId="0" fontId="12" fillId="0" borderId="32" xfId="0" applyFont="1" applyFill="1" applyBorder="1" applyAlignment="1">
      <alignment vertical="center" wrapText="1"/>
    </xf>
    <xf numFmtId="0" fontId="12" fillId="0" borderId="27" xfId="0" applyFont="1" applyFill="1" applyBorder="1" applyAlignment="1">
      <alignment vertical="top" wrapText="1"/>
    </xf>
    <xf numFmtId="0" fontId="12" fillId="0" borderId="51" xfId="0" applyFont="1" applyFill="1" applyBorder="1" applyAlignment="1">
      <alignment vertical="center" wrapText="1"/>
    </xf>
    <xf numFmtId="0" fontId="12" fillId="0" borderId="60" xfId="0" applyFont="1" applyFill="1" applyBorder="1" applyAlignment="1">
      <alignment vertical="center" wrapText="1"/>
    </xf>
    <xf numFmtId="0" fontId="12"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3" fontId="17" fillId="0" borderId="22" xfId="0" applyNumberFormat="1" applyFont="1" applyBorder="1" applyAlignment="1">
      <alignment horizontal="right" vertical="center"/>
    </xf>
    <xf numFmtId="3" fontId="17" fillId="0" borderId="23" xfId="0" applyNumberFormat="1" applyFont="1" applyBorder="1" applyAlignment="1">
      <alignment horizontal="right" vertical="center"/>
    </xf>
    <xf numFmtId="3" fontId="17" fillId="0" borderId="3" xfId="0"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3" fontId="17" fillId="0" borderId="5" xfId="0" applyNumberFormat="1" applyFont="1" applyFill="1" applyBorder="1" applyAlignment="1">
      <alignment horizontal="right" vertical="center"/>
    </xf>
    <xf numFmtId="0" fontId="12" fillId="0" borderId="59" xfId="0" applyFont="1" applyFill="1" applyBorder="1" applyAlignment="1">
      <alignment vertical="center" wrapText="1"/>
    </xf>
    <xf numFmtId="1" fontId="37" fillId="0" borderId="26" xfId="0" applyNumberFormat="1" applyFont="1" applyFill="1" applyBorder="1" applyAlignment="1">
      <alignment horizontal="right" vertical="center" wrapText="1"/>
    </xf>
    <xf numFmtId="1" fontId="37" fillId="0" borderId="4" xfId="0" applyNumberFormat="1" applyFont="1" applyFill="1" applyBorder="1" applyAlignment="1">
      <alignment horizontal="right" vertical="center" wrapText="1"/>
    </xf>
    <xf numFmtId="1" fontId="37" fillId="0" borderId="3" xfId="0" applyNumberFormat="1" applyFont="1" applyFill="1" applyBorder="1" applyAlignment="1">
      <alignment horizontal="right" vertical="center" wrapText="1"/>
    </xf>
    <xf numFmtId="1" fontId="12" fillId="0" borderId="5" xfId="0" applyNumberFormat="1" applyFont="1" applyFill="1" applyBorder="1" applyAlignment="1">
      <alignment horizontal="right" vertical="center"/>
    </xf>
    <xf numFmtId="1" fontId="12" fillId="0" borderId="23" xfId="0" applyNumberFormat="1" applyFont="1" applyFill="1" applyBorder="1" applyAlignment="1">
      <alignment horizontal="right" vertical="center"/>
    </xf>
    <xf numFmtId="1" fontId="37" fillId="0" borderId="28" xfId="0" applyNumberFormat="1" applyFont="1" applyFill="1" applyBorder="1" applyAlignment="1">
      <alignment horizontal="right" vertical="center" wrapText="1"/>
    </xf>
    <xf numFmtId="1" fontId="37" fillId="0" borderId="1" xfId="0" applyNumberFormat="1" applyFont="1" applyFill="1" applyBorder="1" applyAlignment="1">
      <alignment horizontal="right" vertical="center" wrapText="1"/>
    </xf>
    <xf numFmtId="1" fontId="37" fillId="0" borderId="6" xfId="0" applyNumberFormat="1" applyFont="1" applyFill="1" applyBorder="1" applyAlignment="1">
      <alignment horizontal="right" vertical="center" wrapText="1"/>
    </xf>
    <xf numFmtId="1" fontId="12" fillId="0" borderId="13" xfId="0" applyNumberFormat="1" applyFont="1" applyFill="1" applyBorder="1" applyAlignment="1">
      <alignment horizontal="left" vertical="center"/>
    </xf>
    <xf numFmtId="1" fontId="12" fillId="0" borderId="14" xfId="0" applyNumberFormat="1" applyFont="1" applyFill="1" applyBorder="1" applyAlignment="1">
      <alignment horizontal="left" vertical="center"/>
    </xf>
    <xf numFmtId="0" fontId="12" fillId="0" borderId="15" xfId="0" applyFont="1" applyFill="1" applyBorder="1" applyAlignment="1">
      <alignment horizontal="left" vertical="center" wrapText="1"/>
    </xf>
    <xf numFmtId="1" fontId="12" fillId="0" borderId="38" xfId="0" applyNumberFormat="1" applyFont="1" applyBorder="1" applyAlignment="1">
      <alignment vertical="center"/>
    </xf>
    <xf numFmtId="1" fontId="37" fillId="0" borderId="27" xfId="0" applyNumberFormat="1" applyFont="1" applyFill="1" applyBorder="1" applyAlignment="1">
      <alignment horizontal="right" vertical="center" wrapText="1"/>
    </xf>
    <xf numFmtId="1" fontId="37" fillId="0" borderId="29" xfId="0" applyNumberFormat="1" applyFont="1" applyFill="1" applyBorder="1" applyAlignment="1">
      <alignment horizontal="right" vertical="center" wrapText="1"/>
    </xf>
    <xf numFmtId="0" fontId="29" fillId="0" borderId="20" xfId="0" applyFont="1" applyBorder="1" applyAlignment="1">
      <alignment horizontal="center" vertical="center" wrapText="1"/>
    </xf>
    <xf numFmtId="1" fontId="12"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19" fillId="0" borderId="0" xfId="0" applyFont="1" applyBorder="1" applyAlignment="1">
      <alignment horizontal="justify" vertical="center" wrapText="1"/>
    </xf>
    <xf numFmtId="0" fontId="18" fillId="0" borderId="60" xfId="0" applyFont="1" applyBorder="1" applyAlignment="1">
      <alignment vertical="center"/>
    </xf>
    <xf numFmtId="0" fontId="18" fillId="0" borderId="52" xfId="0" applyFont="1" applyBorder="1" applyAlignment="1">
      <alignment vertical="center"/>
    </xf>
    <xf numFmtId="0" fontId="38" fillId="0" borderId="0" xfId="0" applyFont="1" applyAlignment="1">
      <alignment horizontal="left" vertical="center"/>
    </xf>
    <xf numFmtId="0" fontId="12" fillId="0" borderId="1" xfId="0" applyFont="1" applyFill="1" applyBorder="1" applyAlignment="1">
      <alignment horizontal="left" vertical="top" wrapText="1"/>
    </xf>
    <xf numFmtId="0" fontId="0" fillId="0" borderId="0" xfId="0" applyBorder="1" applyAlignment="1">
      <alignment horizontal="center"/>
    </xf>
    <xf numFmtId="0" fontId="12" fillId="0" borderId="19" xfId="0" applyFont="1" applyFill="1" applyBorder="1" applyAlignment="1">
      <alignment vertical="center" wrapText="1"/>
    </xf>
    <xf numFmtId="0" fontId="12" fillId="0" borderId="47" xfId="0" applyFont="1" applyFill="1" applyBorder="1" applyAlignment="1">
      <alignment vertical="center" wrapText="1"/>
    </xf>
    <xf numFmtId="0" fontId="12" fillId="0" borderId="29" xfId="0" applyFont="1" applyBorder="1" applyAlignment="1">
      <alignment horizontal="center" vertical="center" wrapText="1"/>
    </xf>
    <xf numFmtId="0" fontId="12" fillId="0" borderId="78" xfId="0" applyFont="1" applyFill="1" applyBorder="1" applyAlignment="1">
      <alignment vertical="top" wrapText="1"/>
    </xf>
    <xf numFmtId="0" fontId="0" fillId="0" borderId="0" xfId="0" applyBorder="1" applyAlignment="1">
      <alignment horizontal="center"/>
    </xf>
    <xf numFmtId="3" fontId="40" fillId="0" borderId="76" xfId="0" applyNumberFormat="1" applyFont="1" applyBorder="1" applyAlignment="1">
      <alignment horizontal="right" vertical="center" wrapText="1"/>
    </xf>
    <xf numFmtId="0" fontId="0" fillId="0" borderId="0" xfId="0" applyBorder="1" applyAlignment="1">
      <alignment horizontal="center"/>
    </xf>
    <xf numFmtId="165" fontId="12" fillId="0" borderId="3" xfId="0" applyNumberFormat="1" applyFont="1" applyFill="1" applyBorder="1" applyAlignment="1">
      <alignment vertical="top" wrapText="1"/>
    </xf>
    <xf numFmtId="165" fontId="12" fillId="0" borderId="6" xfId="0" applyNumberFormat="1" applyFont="1" applyFill="1" applyBorder="1" applyAlignment="1">
      <alignment vertical="top" wrapText="1"/>
    </xf>
    <xf numFmtId="165" fontId="12" fillId="0" borderId="8" xfId="0" applyNumberFormat="1" applyFont="1" applyFill="1" applyBorder="1" applyAlignment="1">
      <alignment vertical="top" wrapText="1"/>
    </xf>
    <xf numFmtId="0" fontId="17" fillId="0" borderId="3" xfId="0" applyFont="1" applyFill="1" applyBorder="1" applyAlignment="1">
      <alignment vertical="top" wrapText="1"/>
    </xf>
    <xf numFmtId="0" fontId="17" fillId="0" borderId="6" xfId="0" applyFont="1" applyFill="1" applyBorder="1" applyAlignment="1">
      <alignment vertical="top" wrapText="1"/>
    </xf>
    <xf numFmtId="0" fontId="17" fillId="0" borderId="8" xfId="0" applyFont="1" applyFill="1" applyBorder="1" applyAlignment="1">
      <alignment vertical="top" wrapText="1"/>
    </xf>
    <xf numFmtId="0" fontId="9" fillId="0" borderId="24" xfId="0" applyFont="1" applyBorder="1" applyAlignment="1">
      <alignment vertical="top" wrapText="1"/>
    </xf>
    <xf numFmtId="0" fontId="9" fillId="0" borderId="48" xfId="0" applyFont="1" applyBorder="1" applyAlignment="1">
      <alignment vertical="top" wrapText="1"/>
    </xf>
    <xf numFmtId="0" fontId="12" fillId="0" borderId="18" xfId="0" applyFont="1" applyFill="1" applyBorder="1" applyAlignment="1">
      <alignment vertical="center" wrapText="1"/>
    </xf>
    <xf numFmtId="0" fontId="12" fillId="0" borderId="46" xfId="0" applyFont="1" applyFill="1" applyBorder="1" applyAlignment="1">
      <alignment vertical="center" wrapText="1"/>
    </xf>
    <xf numFmtId="0" fontId="12" fillId="0" borderId="38" xfId="0" applyFont="1" applyFill="1" applyBorder="1" applyAlignment="1">
      <alignment horizontal="left" vertical="top" wrapText="1"/>
    </xf>
    <xf numFmtId="0" fontId="12" fillId="0" borderId="51"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5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Border="1" applyAlignment="1">
      <alignment horizontal="center"/>
    </xf>
    <xf numFmtId="0" fontId="12" fillId="0" borderId="4" xfId="0" applyFont="1" applyFill="1" applyBorder="1" applyAlignment="1">
      <alignment horizontal="left" vertical="top" wrapText="1"/>
    </xf>
    <xf numFmtId="0" fontId="12" fillId="0" borderId="0" xfId="0" applyFont="1" applyAlignment="1">
      <alignment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1" xfId="0" applyFont="1" applyBorder="1" applyAlignment="1">
      <alignment wrapText="1"/>
    </xf>
    <xf numFmtId="0" fontId="0" fillId="0" borderId="60" xfId="0"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2" fillId="0" borderId="19" xfId="0" applyFont="1" applyBorder="1" applyAlignment="1">
      <alignment horizontal="left" vertical="top" wrapText="1"/>
    </xf>
    <xf numFmtId="0" fontId="12" fillId="0" borderId="55" xfId="0" applyFont="1" applyBorder="1" applyAlignment="1">
      <alignment horizontal="left" vertical="top" wrapText="1"/>
    </xf>
    <xf numFmtId="0" fontId="12" fillId="0" borderId="2" xfId="0" applyFont="1" applyFill="1" applyBorder="1" applyAlignment="1">
      <alignment vertical="top"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1" xfId="0" applyFont="1" applyBorder="1" applyAlignment="1">
      <alignment horizontal="left" vertical="top" wrapText="1"/>
    </xf>
    <xf numFmtId="0" fontId="12" fillId="0" borderId="30" xfId="0" applyFont="1" applyFill="1" applyBorder="1" applyAlignment="1">
      <alignment vertical="top" wrapText="1"/>
    </xf>
    <xf numFmtId="165" fontId="12" fillId="0" borderId="43" xfId="0" applyNumberFormat="1" applyFont="1" applyFill="1" applyBorder="1" applyAlignment="1">
      <alignment vertical="top" wrapText="1"/>
    </xf>
    <xf numFmtId="0" fontId="12" fillId="0" borderId="80" xfId="0" applyFont="1" applyBorder="1" applyAlignment="1">
      <alignment horizontal="left" vertical="top" wrapText="1"/>
    </xf>
    <xf numFmtId="0" fontId="12" fillId="0" borderId="28" xfId="0" applyFont="1" applyBorder="1" applyAlignment="1">
      <alignment horizontal="left" vertical="top" wrapText="1"/>
    </xf>
    <xf numFmtId="0" fontId="12" fillId="0" borderId="61" xfId="0" applyFont="1" applyBorder="1" applyAlignment="1">
      <alignment horizontal="center" vertical="center" wrapText="1"/>
    </xf>
    <xf numFmtId="0" fontId="12" fillId="0" borderId="52"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2" xfId="0" applyFont="1" applyBorder="1" applyAlignment="1">
      <alignment horizontal="center" vertical="center" wrapText="1"/>
    </xf>
    <xf numFmtId="0" fontId="12" fillId="0" borderId="6" xfId="0" applyFont="1" applyBorder="1" applyAlignment="1">
      <alignment vertical="top" wrapText="1"/>
    </xf>
    <xf numFmtId="0" fontId="12" fillId="0" borderId="64" xfId="0" applyFont="1" applyFill="1" applyBorder="1" applyAlignment="1">
      <alignment vertical="top" wrapText="1"/>
    </xf>
    <xf numFmtId="0" fontId="12" fillId="0" borderId="27" xfId="0" applyFont="1" applyBorder="1" applyAlignment="1">
      <alignment horizontal="center" vertical="center" wrapText="1"/>
    </xf>
    <xf numFmtId="0" fontId="39" fillId="0" borderId="3" xfId="0" applyFont="1" applyBorder="1" applyAlignment="1">
      <alignment horizontal="left" vertical="top" wrapText="1"/>
    </xf>
    <xf numFmtId="0" fontId="39" fillId="0" borderId="6" xfId="0" applyFont="1" applyBorder="1" applyAlignment="1">
      <alignment horizontal="left" vertical="top" wrapText="1"/>
    </xf>
    <xf numFmtId="0" fontId="39" fillId="0" borderId="6" xfId="0" applyFont="1" applyBorder="1" applyAlignment="1">
      <alignment horizontal="justify" vertical="top" wrapText="1"/>
    </xf>
    <xf numFmtId="0" fontId="39" fillId="0" borderId="6" xfId="0" applyFont="1" applyBorder="1" applyAlignment="1">
      <alignment vertical="top" wrapText="1"/>
    </xf>
    <xf numFmtId="0" fontId="3" fillId="0" borderId="84" xfId="0" applyFont="1" applyBorder="1" applyAlignment="1">
      <alignment horizontal="center" vertical="center"/>
    </xf>
    <xf numFmtId="0" fontId="0" fillId="0" borderId="0" xfId="0" applyAlignment="1">
      <alignment horizontal="left"/>
    </xf>
    <xf numFmtId="166" fontId="12" fillId="0" borderId="4" xfId="94" applyNumberFormat="1" applyFont="1" applyBorder="1" applyAlignment="1">
      <alignment vertical="center"/>
    </xf>
    <xf numFmtId="166" fontId="12" fillId="0" borderId="5" xfId="94" applyNumberFormat="1" applyFont="1" applyBorder="1" applyAlignment="1">
      <alignment vertical="center"/>
    </xf>
    <xf numFmtId="166" fontId="12" fillId="0" borderId="1" xfId="94" applyNumberFormat="1" applyFont="1" applyBorder="1" applyAlignment="1">
      <alignment vertical="center"/>
    </xf>
    <xf numFmtId="166" fontId="12" fillId="0" borderId="7" xfId="94" applyNumberFormat="1" applyFont="1" applyBorder="1" applyAlignment="1">
      <alignment vertical="center"/>
    </xf>
    <xf numFmtId="166" fontId="12" fillId="0" borderId="6" xfId="94" applyNumberFormat="1" applyFont="1" applyBorder="1" applyAlignment="1">
      <alignment vertical="center"/>
    </xf>
    <xf numFmtId="166" fontId="12" fillId="0" borderId="8" xfId="94" applyNumberFormat="1" applyFont="1" applyBorder="1" applyAlignment="1">
      <alignment vertical="center"/>
    </xf>
    <xf numFmtId="166" fontId="12" fillId="0" borderId="9" xfId="94" applyNumberFormat="1" applyFont="1" applyBorder="1" applyAlignment="1">
      <alignment vertical="center"/>
    </xf>
    <xf numFmtId="166" fontId="12" fillId="0" borderId="10" xfId="94" applyNumberFormat="1" applyFont="1" applyBorder="1" applyAlignment="1">
      <alignment vertical="center"/>
    </xf>
    <xf numFmtId="166" fontId="9" fillId="0" borderId="49" xfId="94" applyNumberFormat="1" applyFont="1" applyBorder="1" applyAlignment="1">
      <alignment vertical="center"/>
    </xf>
    <xf numFmtId="166" fontId="9" fillId="0" borderId="53" xfId="94" applyNumberFormat="1" applyFont="1" applyBorder="1" applyAlignment="1">
      <alignment vertical="center"/>
    </xf>
    <xf numFmtId="166" fontId="9" fillId="0" borderId="54" xfId="94" applyNumberFormat="1" applyFont="1" applyBorder="1" applyAlignment="1">
      <alignment vertical="center"/>
    </xf>
    <xf numFmtId="166" fontId="12" fillId="0" borderId="3" xfId="94" applyNumberFormat="1" applyFont="1" applyBorder="1" applyAlignment="1">
      <alignment vertical="center"/>
    </xf>
    <xf numFmtId="166" fontId="12" fillId="0" borderId="22" xfId="94" applyNumberFormat="1" applyFont="1" applyBorder="1" applyAlignment="1">
      <alignment vertical="center"/>
    </xf>
    <xf numFmtId="166" fontId="12" fillId="0" borderId="18" xfId="94" applyNumberFormat="1" applyFont="1" applyBorder="1" applyAlignment="1">
      <alignment vertical="center"/>
    </xf>
    <xf numFmtId="166" fontId="12" fillId="0" borderId="23" xfId="94" applyNumberFormat="1" applyFont="1" applyBorder="1" applyAlignment="1">
      <alignment vertical="center"/>
    </xf>
    <xf numFmtId="166" fontId="37" fillId="0" borderId="3" xfId="94" applyNumberFormat="1" applyFont="1" applyBorder="1" applyAlignment="1">
      <alignment horizontal="right" vertical="center" wrapText="1"/>
    </xf>
    <xf numFmtId="166" fontId="37" fillId="0" borderId="4" xfId="94" applyNumberFormat="1" applyFont="1" applyBorder="1" applyAlignment="1">
      <alignment horizontal="right" vertical="center" wrapText="1"/>
    </xf>
    <xf numFmtId="166" fontId="37" fillId="0" borderId="5" xfId="94" applyNumberFormat="1" applyFont="1" applyBorder="1" applyAlignment="1">
      <alignment horizontal="right" vertical="center" wrapText="1"/>
    </xf>
    <xf numFmtId="0" fontId="41" fillId="0" borderId="26" xfId="0" applyFont="1" applyFill="1" applyBorder="1" applyAlignment="1">
      <alignment horizontal="left" vertical="top" wrapText="1"/>
    </xf>
    <xf numFmtId="0" fontId="41" fillId="0" borderId="38" xfId="0" applyFont="1" applyFill="1" applyBorder="1" applyAlignment="1">
      <alignment horizontal="left" vertical="top" wrapText="1"/>
    </xf>
    <xf numFmtId="0" fontId="41" fillId="0" borderId="28" xfId="0" applyFont="1" applyFill="1" applyBorder="1" applyAlignment="1">
      <alignment horizontal="left" vertical="top" wrapText="1"/>
    </xf>
    <xf numFmtId="0" fontId="41" fillId="0" borderId="12" xfId="0" applyFont="1" applyFill="1" applyBorder="1" applyAlignment="1">
      <alignment horizontal="left" vertical="top" wrapText="1"/>
    </xf>
    <xf numFmtId="0" fontId="41" fillId="0" borderId="26" xfId="0" applyFont="1" applyFill="1" applyBorder="1" applyAlignment="1">
      <alignment vertical="center" wrapText="1"/>
    </xf>
    <xf numFmtId="0" fontId="41" fillId="0" borderId="4" xfId="0" applyFont="1" applyFill="1" applyBorder="1" applyAlignment="1">
      <alignment vertical="top" wrapText="1"/>
    </xf>
    <xf numFmtId="167" fontId="42" fillId="0" borderId="3" xfId="95" applyNumberFormat="1" applyFont="1" applyFill="1" applyBorder="1" applyAlignment="1">
      <alignment horizontal="left" vertical="center"/>
    </xf>
    <xf numFmtId="167" fontId="43" fillId="0" borderId="3" xfId="95" applyNumberFormat="1" applyFont="1" applyFill="1" applyBorder="1" applyAlignment="1">
      <alignment horizontal="left" vertical="center"/>
    </xf>
    <xf numFmtId="167" fontId="43" fillId="0" borderId="4" xfId="95" applyNumberFormat="1" applyFont="1" applyFill="1" applyBorder="1" applyAlignment="1">
      <alignment horizontal="left" vertical="center"/>
    </xf>
    <xf numFmtId="167" fontId="43" fillId="0" borderId="5" xfId="95" applyNumberFormat="1" applyFont="1" applyFill="1" applyBorder="1" applyAlignment="1">
      <alignment horizontal="left" vertical="center"/>
    </xf>
    <xf numFmtId="167" fontId="43" fillId="0" borderId="6" xfId="95" applyNumberFormat="1" applyFont="1" applyFill="1" applyBorder="1" applyAlignment="1">
      <alignment horizontal="left" vertical="center"/>
    </xf>
    <xf numFmtId="167" fontId="43" fillId="0" borderId="1" xfId="95" applyNumberFormat="1" applyFont="1" applyFill="1" applyBorder="1" applyAlignment="1">
      <alignment horizontal="left" vertical="center"/>
    </xf>
    <xf numFmtId="167" fontId="43" fillId="0" borderId="7" xfId="95" applyNumberFormat="1" applyFont="1" applyFill="1" applyBorder="1" applyAlignment="1">
      <alignment horizontal="left" vertical="center"/>
    </xf>
    <xf numFmtId="167" fontId="42" fillId="0" borderId="4" xfId="95" applyNumberFormat="1" applyFont="1" applyFill="1" applyBorder="1" applyAlignment="1">
      <alignment horizontal="left" vertical="center"/>
    </xf>
    <xf numFmtId="165" fontId="17" fillId="0" borderId="67" xfId="0" applyNumberFormat="1" applyFont="1" applyFill="1" applyBorder="1" applyAlignment="1">
      <alignment wrapText="1"/>
    </xf>
    <xf numFmtId="165" fontId="17" fillId="0" borderId="80" xfId="0" applyNumberFormat="1" applyFont="1" applyFill="1" applyBorder="1" applyAlignment="1">
      <alignment wrapText="1"/>
    </xf>
    <xf numFmtId="165" fontId="17" fillId="0" borderId="64" xfId="0" applyNumberFormat="1" applyFont="1" applyFill="1" applyBorder="1" applyAlignment="1">
      <alignment wrapText="1"/>
    </xf>
    <xf numFmtId="0" fontId="43" fillId="0" borderId="26" xfId="95" applyNumberFormat="1" applyFont="1" applyFill="1" applyBorder="1" applyAlignment="1">
      <alignment horizontal="left" vertical="center"/>
    </xf>
    <xf numFmtId="0" fontId="43" fillId="0" borderId="28" xfId="95" applyNumberFormat="1" applyFont="1" applyFill="1" applyBorder="1" applyAlignment="1">
      <alignment horizontal="left" vertical="center"/>
    </xf>
    <xf numFmtId="0" fontId="17" fillId="0" borderId="1" xfId="0" applyNumberFormat="1" applyFont="1" applyFill="1" applyBorder="1" applyAlignment="1">
      <alignment wrapText="1"/>
    </xf>
    <xf numFmtId="167" fontId="43" fillId="0" borderId="18" xfId="95" applyNumberFormat="1" applyFont="1" applyFill="1" applyBorder="1" applyAlignment="1">
      <alignment horizontal="left" vertical="center"/>
    </xf>
    <xf numFmtId="0" fontId="12" fillId="0" borderId="61" xfId="0" applyFont="1" applyFill="1" applyBorder="1" applyAlignment="1">
      <alignment vertical="center" wrapText="1"/>
    </xf>
    <xf numFmtId="0" fontId="12" fillId="0" borderId="60" xfId="0" applyFont="1" applyFill="1" applyBorder="1" applyAlignment="1">
      <alignment vertical="top" wrapText="1"/>
    </xf>
    <xf numFmtId="0" fontId="12" fillId="0" borderId="40" xfId="0" applyFont="1" applyFill="1" applyBorder="1" applyAlignment="1">
      <alignment vertical="center" wrapText="1"/>
    </xf>
    <xf numFmtId="0" fontId="12" fillId="0" borderId="7" xfId="0" applyFont="1" applyBorder="1" applyAlignment="1">
      <alignment horizontal="center" vertical="center" wrapText="1"/>
    </xf>
    <xf numFmtId="0" fontId="12" fillId="0" borderId="6" xfId="0" applyFont="1" applyFill="1" applyBorder="1" applyAlignment="1">
      <alignment vertical="top" wrapText="1"/>
    </xf>
    <xf numFmtId="0" fontId="3" fillId="0" borderId="20" xfId="0" applyFont="1" applyBorder="1" applyAlignment="1">
      <alignment horizontal="center" vertical="center"/>
    </xf>
    <xf numFmtId="0" fontId="3" fillId="0" borderId="17" xfId="0" applyFont="1" applyFill="1" applyBorder="1" applyAlignment="1">
      <alignment horizontal="center" vertical="center" wrapText="1"/>
    </xf>
    <xf numFmtId="0" fontId="12" fillId="0" borderId="10" xfId="0" applyFont="1" applyBorder="1" applyAlignment="1">
      <alignment horizontal="center" vertical="center" wrapText="1"/>
    </xf>
    <xf numFmtId="0" fontId="39" fillId="0" borderId="8" xfId="0" applyFont="1" applyBorder="1" applyAlignment="1">
      <alignment horizontal="left" vertical="top" wrapText="1"/>
    </xf>
    <xf numFmtId="0" fontId="12" fillId="0" borderId="8" xfId="0" applyFont="1" applyFill="1" applyBorder="1" applyAlignment="1">
      <alignment vertical="top" wrapText="1"/>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0" fontId="12" fillId="0" borderId="7" xfId="0" applyFont="1" applyBorder="1" applyAlignment="1">
      <alignment horizontal="justify" vertical="top" wrapText="1"/>
    </xf>
    <xf numFmtId="0" fontId="44" fillId="0" borderId="7" xfId="0" applyFont="1" applyBorder="1" applyAlignment="1">
      <alignment horizontal="left" vertical="top" wrapText="1"/>
    </xf>
    <xf numFmtId="0" fontId="12" fillId="0" borderId="10" xfId="0" applyFont="1" applyBorder="1" applyAlignment="1">
      <alignment horizontal="left" vertical="top" wrapText="1"/>
    </xf>
    <xf numFmtId="0" fontId="12" fillId="0" borderId="7" xfId="0" applyFont="1" applyBorder="1" applyAlignment="1">
      <alignment vertical="top" wrapText="1"/>
    </xf>
    <xf numFmtId="0" fontId="41" fillId="0" borderId="31" xfId="0" applyFont="1" applyFill="1" applyBorder="1" applyAlignment="1">
      <alignment horizontal="left" vertical="top" wrapText="1"/>
    </xf>
    <xf numFmtId="0" fontId="12" fillId="0" borderId="9" xfId="0" applyFont="1" applyFill="1" applyBorder="1" applyAlignment="1">
      <alignment horizontal="left" vertical="top" wrapText="1"/>
    </xf>
    <xf numFmtId="0" fontId="41" fillId="0" borderId="9" xfId="0" applyFont="1" applyFill="1" applyBorder="1" applyAlignment="1">
      <alignment horizontal="left" vertical="top" wrapText="1"/>
    </xf>
    <xf numFmtId="0" fontId="41" fillId="0" borderId="39" xfId="0" applyFont="1" applyBorder="1" applyAlignment="1">
      <alignment vertical="top" wrapText="1"/>
    </xf>
    <xf numFmtId="0" fontId="12" fillId="0" borderId="31" xfId="0" applyNumberFormat="1" applyFont="1" applyFill="1" applyBorder="1" applyAlignment="1">
      <alignment vertical="center" wrapText="1"/>
    </xf>
    <xf numFmtId="0" fontId="12" fillId="0" borderId="3" xfId="0" applyNumberFormat="1" applyFont="1" applyFill="1" applyBorder="1" applyAlignment="1">
      <alignment vertical="center" wrapText="1"/>
    </xf>
    <xf numFmtId="0" fontId="9" fillId="0" borderId="58" xfId="0" applyFont="1" applyBorder="1" applyAlignment="1">
      <alignment vertical="top" wrapText="1"/>
    </xf>
    <xf numFmtId="0" fontId="45" fillId="0" borderId="19" xfId="0" applyFont="1" applyBorder="1" applyAlignment="1">
      <alignment vertical="top" wrapText="1"/>
    </xf>
    <xf numFmtId="0" fontId="0" fillId="0" borderId="1" xfId="0" applyBorder="1" applyAlignment="1">
      <alignment vertical="center" wrapText="1"/>
    </xf>
    <xf numFmtId="0" fontId="17" fillId="0" borderId="0" xfId="0" applyFont="1" applyBorder="1" applyAlignment="1">
      <alignment horizontal="justify" vertical="center" wrapText="1"/>
    </xf>
    <xf numFmtId="166" fontId="12" fillId="0" borderId="0" xfId="94" applyNumberFormat="1" applyFont="1" applyBorder="1" applyAlignment="1">
      <alignment vertical="center"/>
    </xf>
    <xf numFmtId="0" fontId="17" fillId="0" borderId="0" xfId="0" applyFont="1" applyBorder="1" applyAlignment="1">
      <alignment horizontal="left" vertical="center" wrapText="1"/>
    </xf>
    <xf numFmtId="0" fontId="12" fillId="0" borderId="6" xfId="0" applyFont="1" applyBorder="1" applyAlignment="1">
      <alignment horizontal="left" vertical="top" wrapText="1"/>
    </xf>
    <xf numFmtId="0" fontId="3" fillId="0" borderId="76" xfId="0" applyFont="1" applyBorder="1" applyAlignment="1">
      <alignment horizontal="center"/>
    </xf>
    <xf numFmtId="0" fontId="3" fillId="0" borderId="37" xfId="0" applyFont="1" applyBorder="1" applyAlignment="1">
      <alignment horizontal="center"/>
    </xf>
    <xf numFmtId="0" fontId="3" fillId="0" borderId="45" xfId="0" applyFont="1" applyBorder="1" applyAlignment="1">
      <alignment horizontal="center"/>
    </xf>
    <xf numFmtId="167" fontId="0" fillId="0" borderId="20" xfId="95" applyNumberFormat="1" applyFont="1" applyFill="1" applyBorder="1" applyAlignment="1">
      <alignment horizontal="center" vertical="center"/>
    </xf>
    <xf numFmtId="167" fontId="0" fillId="0" borderId="57" xfId="95" applyNumberFormat="1" applyFont="1" applyFill="1" applyBorder="1" applyAlignment="1">
      <alignment horizontal="center" vertical="center"/>
    </xf>
    <xf numFmtId="167" fontId="0" fillId="0" borderId="17" xfId="95" applyNumberFormat="1" applyFont="1" applyFill="1" applyBorder="1" applyAlignment="1">
      <alignment horizontal="center" vertical="center"/>
    </xf>
    <xf numFmtId="0" fontId="0" fillId="0" borderId="7" xfId="0" applyFill="1" applyBorder="1" applyAlignment="1">
      <alignment horizontal="center" vertical="center"/>
    </xf>
    <xf numFmtId="167" fontId="0" fillId="8" borderId="6" xfId="95" applyNumberFormat="1" applyFont="1" applyFill="1" applyBorder="1" applyAlignment="1">
      <alignment horizontal="center" vertical="center"/>
    </xf>
    <xf numFmtId="167" fontId="0" fillId="8" borderId="64" xfId="95" applyNumberFormat="1" applyFont="1" applyFill="1" applyBorder="1" applyAlignment="1">
      <alignment horizontal="center" vertical="center"/>
    </xf>
    <xf numFmtId="167" fontId="0" fillId="8" borderId="1" xfId="95" applyNumberFormat="1" applyFont="1" applyFill="1" applyBorder="1" applyAlignment="1">
      <alignment horizontal="center" vertical="center"/>
    </xf>
    <xf numFmtId="167" fontId="0" fillId="9" borderId="6" xfId="95" applyNumberFormat="1" applyFont="1" applyFill="1" applyBorder="1" applyAlignment="1">
      <alignment horizontal="center" vertical="center"/>
    </xf>
    <xf numFmtId="167" fontId="0" fillId="9" borderId="64" xfId="95" applyNumberFormat="1" applyFont="1" applyFill="1" applyBorder="1" applyAlignment="1">
      <alignment horizontal="center" vertical="center"/>
    </xf>
    <xf numFmtId="167" fontId="0" fillId="9" borderId="1" xfId="95" applyNumberFormat="1" applyFont="1" applyFill="1" applyBorder="1" applyAlignment="1">
      <alignment horizontal="center" vertical="center"/>
    </xf>
    <xf numFmtId="167" fontId="0" fillId="8" borderId="6" xfId="95" applyNumberFormat="1" applyFont="1" applyFill="1" applyBorder="1" applyAlignment="1">
      <alignment horizontal="center" vertical="center"/>
    </xf>
    <xf numFmtId="167" fontId="0" fillId="8" borderId="1" xfId="95" applyNumberFormat="1" applyFont="1" applyFill="1" applyBorder="1" applyAlignment="1">
      <alignment horizontal="center" vertical="center"/>
    </xf>
    <xf numFmtId="0" fontId="0" fillId="0" borderId="7" xfId="0" applyBorder="1" applyAlignment="1">
      <alignment horizontal="center" vertical="center"/>
    </xf>
    <xf numFmtId="167" fontId="0" fillId="9" borderId="6" xfId="95" applyNumberFormat="1" applyFont="1" applyFill="1" applyBorder="1" applyAlignment="1">
      <alignment horizontal="center" vertical="center"/>
    </xf>
    <xf numFmtId="167" fontId="0" fillId="9" borderId="1" xfId="95" applyNumberFormat="1" applyFont="1" applyFill="1" applyBorder="1" applyAlignment="1">
      <alignment horizontal="center" vertical="center"/>
    </xf>
    <xf numFmtId="167" fontId="0" fillId="0" borderId="6" xfId="95" applyNumberFormat="1" applyFont="1" applyFill="1" applyBorder="1" applyAlignment="1">
      <alignment horizontal="center" vertical="center"/>
    </xf>
    <xf numFmtId="167" fontId="0" fillId="0" borderId="64" xfId="95" applyNumberFormat="1" applyFont="1" applyFill="1" applyBorder="1" applyAlignment="1">
      <alignment horizontal="center" vertical="center"/>
    </xf>
    <xf numFmtId="167" fontId="0" fillId="0" borderId="1" xfId="95" applyNumberFormat="1" applyFont="1" applyFill="1" applyBorder="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167" fontId="0" fillId="0" borderId="8" xfId="95" applyNumberFormat="1" applyFont="1" applyFill="1" applyBorder="1" applyAlignment="1">
      <alignment horizontal="center" vertical="center"/>
    </xf>
    <xf numFmtId="167" fontId="0" fillId="0" borderId="66" xfId="95" applyNumberFormat="1" applyFont="1" applyFill="1" applyBorder="1" applyAlignment="1">
      <alignment horizontal="center" vertical="center"/>
    </xf>
    <xf numFmtId="167" fontId="0" fillId="0" borderId="9" xfId="95" applyNumberFormat="1" applyFont="1" applyFill="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167" fontId="0" fillId="0" borderId="3" xfId="95" applyNumberFormat="1" applyFont="1" applyFill="1" applyBorder="1" applyAlignment="1">
      <alignment horizontal="center" vertical="center"/>
    </xf>
    <xf numFmtId="167" fontId="0" fillId="0" borderId="67" xfId="95" applyNumberFormat="1" applyFont="1" applyFill="1" applyBorder="1" applyAlignment="1">
      <alignment horizontal="center" vertical="center"/>
    </xf>
    <xf numFmtId="167" fontId="0" fillId="0" borderId="4" xfId="95" applyNumberFormat="1" applyFont="1" applyFill="1" applyBorder="1" applyAlignment="1">
      <alignment horizontal="center" vertical="center"/>
    </xf>
    <xf numFmtId="0" fontId="0" fillId="0" borderId="6" xfId="0" applyBorder="1" applyAlignment="1">
      <alignment horizontal="center" vertical="center"/>
    </xf>
    <xf numFmtId="167" fontId="0" fillId="0" borderId="49" xfId="95" applyNumberFormat="1" applyFont="1" applyFill="1" applyBorder="1" applyAlignment="1">
      <alignment horizontal="center" vertical="center"/>
    </xf>
    <xf numFmtId="167" fontId="0" fillId="0" borderId="79" xfId="95" applyNumberFormat="1" applyFont="1" applyFill="1" applyBorder="1" applyAlignment="1">
      <alignment horizontal="center" vertical="center"/>
    </xf>
    <xf numFmtId="167" fontId="0" fillId="0" borderId="53" xfId="95" applyNumberFormat="1" applyFont="1" applyFill="1" applyBorder="1" applyAlignment="1">
      <alignment horizontal="center" vertical="center"/>
    </xf>
    <xf numFmtId="167" fontId="0" fillId="0" borderId="85" xfId="95" applyNumberFormat="1" applyFont="1" applyFill="1" applyBorder="1" applyAlignment="1">
      <alignment horizontal="center" vertical="center"/>
    </xf>
    <xf numFmtId="167" fontId="0" fillId="0" borderId="42" xfId="95" applyNumberFormat="1" applyFont="1" applyFill="1" applyBorder="1" applyAlignment="1">
      <alignment horizontal="center" vertical="center"/>
    </xf>
    <xf numFmtId="167" fontId="0" fillId="0" borderId="68" xfId="95" applyNumberFormat="1" applyFont="1" applyFill="1" applyBorder="1" applyAlignment="1">
      <alignment horizontal="center" vertical="center"/>
    </xf>
    <xf numFmtId="0" fontId="0" fillId="0" borderId="10" xfId="0" applyBorder="1" applyAlignment="1">
      <alignment horizontal="center" vertical="center"/>
    </xf>
    <xf numFmtId="167" fontId="0" fillId="8" borderId="6" xfId="95" applyNumberFormat="1" applyFont="1" applyFill="1" applyBorder="1" applyAlignment="1">
      <alignment vertical="center"/>
    </xf>
    <xf numFmtId="167" fontId="0" fillId="8" borderId="1" xfId="95" applyNumberFormat="1" applyFont="1" applyFill="1" applyBorder="1" applyAlignment="1">
      <alignment vertical="center"/>
    </xf>
    <xf numFmtId="0" fontId="3" fillId="0" borderId="0" xfId="0" applyFont="1" applyFill="1" applyBorder="1" applyAlignment="1">
      <alignment horizontal="center"/>
    </xf>
    <xf numFmtId="167" fontId="0" fillId="8" borderId="64" xfId="95" applyNumberFormat="1" applyFont="1" applyFill="1" applyBorder="1" applyAlignment="1">
      <alignment vertical="center"/>
    </xf>
    <xf numFmtId="167" fontId="0" fillId="0" borderId="0" xfId="0" applyNumberFormat="1"/>
    <xf numFmtId="167" fontId="0" fillId="0" borderId="11" xfId="95" applyNumberFormat="1" applyFont="1" applyFill="1" applyBorder="1" applyAlignment="1">
      <alignment horizontal="center" vertical="center"/>
    </xf>
    <xf numFmtId="167" fontId="0" fillId="8" borderId="30" xfId="95" applyNumberFormat="1" applyFont="1" applyFill="1" applyBorder="1" applyAlignment="1">
      <alignment horizontal="center" vertical="center"/>
    </xf>
    <xf numFmtId="167" fontId="0" fillId="9" borderId="30" xfId="95" applyNumberFormat="1" applyFont="1" applyFill="1" applyBorder="1" applyAlignment="1">
      <alignment horizontal="center" vertical="center"/>
    </xf>
    <xf numFmtId="167" fontId="0" fillId="0" borderId="30" xfId="95" applyNumberFormat="1" applyFont="1" applyFill="1" applyBorder="1" applyAlignment="1">
      <alignment horizontal="center" vertical="center"/>
    </xf>
    <xf numFmtId="167" fontId="0" fillId="0" borderId="34" xfId="95" applyNumberFormat="1" applyFont="1" applyFill="1" applyBorder="1" applyAlignment="1">
      <alignment horizontal="center" vertical="center"/>
    </xf>
    <xf numFmtId="167" fontId="0" fillId="0" borderId="33" xfId="95" applyNumberFormat="1" applyFont="1" applyFill="1" applyBorder="1" applyAlignment="1">
      <alignment horizontal="center" vertical="center"/>
    </xf>
    <xf numFmtId="167" fontId="0" fillId="0" borderId="0" xfId="95" applyNumberFormat="1" applyFont="1" applyFill="1" applyBorder="1" applyAlignment="1">
      <alignment horizontal="center" vertical="center"/>
    </xf>
    <xf numFmtId="167" fontId="0" fillId="0" borderId="50" xfId="95" applyNumberFormat="1" applyFont="1" applyFill="1" applyBorder="1" applyAlignment="1">
      <alignment horizontal="center" vertical="center"/>
    </xf>
    <xf numFmtId="0" fontId="0" fillId="0" borderId="49" xfId="0" applyBorder="1" applyAlignment="1">
      <alignment horizontal="center" vertical="center"/>
    </xf>
    <xf numFmtId="0" fontId="0" fillId="0" borderId="85" xfId="0" applyBorder="1" applyAlignment="1">
      <alignment horizontal="center" vertical="center"/>
    </xf>
    <xf numFmtId="0" fontId="3" fillId="0" borderId="37" xfId="0" applyFont="1" applyBorder="1" applyAlignment="1">
      <alignment horizontal="center" wrapText="1"/>
    </xf>
    <xf numFmtId="0" fontId="12" fillId="0" borderId="62" xfId="0" applyFont="1" applyFill="1" applyBorder="1" applyAlignment="1">
      <alignment vertical="top" wrapText="1"/>
    </xf>
    <xf numFmtId="0" fontId="0" fillId="0" borderId="3" xfId="0" applyBorder="1" applyAlignment="1">
      <alignment horizontal="left" vertical="top"/>
    </xf>
    <xf numFmtId="0" fontId="0" fillId="0" borderId="3" xfId="0" applyBorder="1"/>
    <xf numFmtId="0" fontId="17" fillId="0" borderId="29" xfId="0" applyFont="1" applyBorder="1" applyAlignment="1">
      <alignment horizontal="center" vertical="center" wrapText="1"/>
    </xf>
    <xf numFmtId="0" fontId="46"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28" xfId="0" applyFont="1" applyFill="1" applyBorder="1" applyAlignment="1">
      <alignment vertical="top" wrapText="1"/>
    </xf>
    <xf numFmtId="0" fontId="17" fillId="0" borderId="1" xfId="0" applyFont="1" applyFill="1" applyBorder="1" applyAlignment="1">
      <alignment vertical="top" wrapText="1"/>
    </xf>
    <xf numFmtId="0" fontId="11" fillId="0" borderId="7" xfId="0" applyFont="1" applyBorder="1"/>
    <xf numFmtId="0" fontId="11" fillId="0" borderId="0" xfId="0" applyFont="1"/>
    <xf numFmtId="0" fontId="47" fillId="0" borderId="0" xfId="0" applyFont="1" applyAlignment="1">
      <alignment horizontal="left" vertical="center"/>
    </xf>
    <xf numFmtId="0" fontId="17" fillId="0" borderId="1" xfId="0" applyFont="1" applyBorder="1" applyAlignment="1">
      <alignment wrapText="1"/>
    </xf>
    <xf numFmtId="0" fontId="17" fillId="0" borderId="7" xfId="0" applyFont="1" applyFill="1" applyBorder="1" applyAlignment="1">
      <alignment vertical="top" wrapText="1"/>
    </xf>
    <xf numFmtId="0" fontId="17" fillId="0" borderId="0" xfId="0" applyFont="1" applyFill="1" applyBorder="1" applyAlignment="1">
      <alignment vertical="top" wrapText="1"/>
    </xf>
    <xf numFmtId="0" fontId="17" fillId="0" borderId="64" xfId="0" applyFont="1" applyBorder="1" applyAlignment="1">
      <alignment horizontal="left" vertical="top" wrapText="1"/>
    </xf>
    <xf numFmtId="0" fontId="11" fillId="0" borderId="60" xfId="0" applyFont="1" applyBorder="1" applyAlignment="1">
      <alignment horizontal="left" vertical="top" wrapText="1"/>
    </xf>
    <xf numFmtId="167" fontId="0" fillId="9" borderId="6" xfId="95" applyNumberFormat="1" applyFont="1" applyFill="1" applyBorder="1" applyAlignment="1">
      <alignment horizontal="center" vertical="center"/>
    </xf>
    <xf numFmtId="0" fontId="17" fillId="0" borderId="7" xfId="0" applyFont="1" applyBorder="1" applyAlignment="1">
      <alignment horizontal="left" vertical="top" wrapText="1"/>
    </xf>
    <xf numFmtId="167" fontId="0" fillId="9" borderId="6" xfId="95" applyNumberFormat="1" applyFont="1" applyFill="1" applyBorder="1" applyAlignment="1">
      <alignment vertical="center"/>
    </xf>
    <xf numFmtId="167" fontId="0" fillId="9" borderId="64" xfId="95" applyNumberFormat="1" applyFont="1" applyFill="1" applyBorder="1" applyAlignment="1">
      <alignment vertical="center"/>
    </xf>
    <xf numFmtId="167" fontId="0" fillId="9" borderId="1" xfId="95" applyNumberFormat="1" applyFont="1" applyFill="1" applyBorder="1" applyAlignment="1">
      <alignment vertical="center"/>
    </xf>
    <xf numFmtId="167" fontId="0" fillId="3" borderId="6" xfId="95" applyNumberFormat="1" applyFont="1" applyFill="1" applyBorder="1" applyAlignment="1">
      <alignment horizontal="center" vertical="center"/>
    </xf>
    <xf numFmtId="167" fontId="0" fillId="3" borderId="64" xfId="95" applyNumberFormat="1" applyFont="1" applyFill="1" applyBorder="1" applyAlignment="1">
      <alignment horizontal="center" vertical="center"/>
    </xf>
    <xf numFmtId="167" fontId="0" fillId="3" borderId="1" xfId="95" applyNumberFormat="1" applyFont="1" applyFill="1" applyBorder="1" applyAlignment="1">
      <alignment horizontal="center" vertical="center"/>
    </xf>
    <xf numFmtId="0" fontId="0" fillId="0" borderId="7" xfId="0" applyBorder="1" applyAlignment="1">
      <alignment horizontal="center" vertical="center" wrapText="1"/>
    </xf>
    <xf numFmtId="0" fontId="0" fillId="0" borderId="0" xfId="0" applyAlignment="1">
      <alignment horizontal="left" vertical="center" wrapText="1"/>
    </xf>
    <xf numFmtId="0" fontId="0" fillId="3" borderId="0" xfId="0" applyFill="1" applyBorder="1" applyAlignment="1"/>
    <xf numFmtId="0" fontId="10" fillId="0" borderId="0" xfId="0" applyFont="1" applyAlignment="1">
      <alignment horizontal="left"/>
    </xf>
    <xf numFmtId="0" fontId="0" fillId="0" borderId="0" xfId="0" applyAlignment="1">
      <alignment horizontal="left"/>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2" fillId="0" borderId="2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85" xfId="0" applyFont="1" applyBorder="1" applyAlignment="1">
      <alignment horizontal="center" vertical="center" wrapText="1"/>
    </xf>
    <xf numFmtId="0" fontId="12" fillId="0" borderId="20" xfId="0" applyFont="1" applyBorder="1" applyAlignment="1">
      <alignment horizontal="center" vertical="center"/>
    </xf>
    <xf numFmtId="0" fontId="12" fillId="0" borderId="49" xfId="0" applyFont="1" applyBorder="1" applyAlignment="1">
      <alignment horizontal="center" vertical="center"/>
    </xf>
    <xf numFmtId="0" fontId="12" fillId="0" borderId="85" xfId="0" applyFont="1" applyBorder="1" applyAlignment="1">
      <alignment horizontal="center" vertical="center"/>
    </xf>
    <xf numFmtId="0" fontId="48" fillId="0" borderId="24" xfId="0" applyFont="1" applyFill="1" applyBorder="1" applyAlignment="1">
      <alignment horizontal="left" vertical="top" wrapText="1"/>
    </xf>
    <xf numFmtId="0" fontId="48" fillId="0" borderId="11" xfId="0" applyFont="1" applyFill="1" applyBorder="1" applyAlignment="1">
      <alignment horizontal="left" vertical="top" wrapText="1"/>
    </xf>
    <xf numFmtId="0" fontId="33" fillId="0" borderId="0" xfId="0" applyFont="1" applyAlignment="1">
      <alignment horizontal="left"/>
    </xf>
    <xf numFmtId="0" fontId="0" fillId="0" borderId="0" xfId="0" applyAlignment="1">
      <alignment horizontal="left"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0" fillId="0" borderId="24" xfId="0" applyFont="1" applyBorder="1" applyAlignment="1">
      <alignment horizontal="center" vertical="center" wrapText="1"/>
    </xf>
    <xf numFmtId="0" fontId="11"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11" fillId="0" borderId="0" xfId="0" applyFont="1" applyAlignment="1">
      <alignment horizontal="left" vertical="center" wrapText="1"/>
    </xf>
    <xf numFmtId="0" fontId="3" fillId="0" borderId="0" xfId="0" applyFont="1" applyAlignment="1">
      <alignment horizontal="left"/>
    </xf>
    <xf numFmtId="0" fontId="9" fillId="0" borderId="24" xfId="0" applyFont="1" applyBorder="1" applyAlignment="1">
      <alignment horizontal="left" vertical="top" wrapText="1"/>
    </xf>
    <xf numFmtId="0" fontId="12" fillId="0" borderId="41" xfId="0" applyFont="1" applyBorder="1" applyAlignment="1">
      <alignment horizontal="left" vertical="top" wrapText="1"/>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9" fillId="0" borderId="41" xfId="0" applyFont="1" applyBorder="1" applyAlignment="1">
      <alignment horizontal="left" vertical="top" wrapText="1"/>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0" fillId="0" borderId="11" xfId="0" applyBorder="1" applyAlignment="1">
      <alignment horizontal="left" wrapText="1"/>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11" xfId="0" applyFont="1" applyBorder="1" applyAlignment="1">
      <alignment horizontal="center" vertical="center"/>
    </xf>
    <xf numFmtId="0" fontId="3" fillId="0" borderId="50" xfId="0" applyFont="1" applyBorder="1" applyAlignment="1"/>
    <xf numFmtId="0" fontId="0" fillId="0" borderId="55" xfId="0" applyBorder="1" applyAlignment="1">
      <alignment horizontal="center" vertical="center"/>
    </xf>
    <xf numFmtId="0" fontId="10" fillId="0" borderId="24" xfId="0" applyFont="1" applyBorder="1" applyAlignment="1">
      <alignment horizontal="center" vertical="center"/>
    </xf>
    <xf numFmtId="0" fontId="11"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1"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55" xfId="0" applyFont="1" applyBorder="1" applyAlignment="1"/>
    <xf numFmtId="0" fontId="3" fillId="0" borderId="48" xfId="0" applyFont="1" applyBorder="1" applyAlignment="1"/>
    <xf numFmtId="0" fontId="3" fillId="0" borderId="55"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0" xfId="0" applyFont="1" applyFill="1" applyBorder="1" applyAlignment="1">
      <alignment horizontal="left" vertical="top" wrapText="1"/>
    </xf>
    <xf numFmtId="167" fontId="0" fillId="0" borderId="17" xfId="95" applyNumberFormat="1" applyFont="1" applyFill="1" applyBorder="1" applyAlignment="1">
      <alignment horizontal="center" vertical="center"/>
    </xf>
    <xf numFmtId="167" fontId="0" fillId="0" borderId="53" xfId="95" applyNumberFormat="1" applyFont="1" applyFill="1" applyBorder="1" applyAlignment="1">
      <alignment horizontal="center" vertical="center"/>
    </xf>
    <xf numFmtId="167" fontId="0" fillId="0" borderId="68" xfId="95" applyNumberFormat="1" applyFont="1" applyFill="1" applyBorder="1" applyAlignment="1">
      <alignment horizontal="center" vertical="center"/>
    </xf>
    <xf numFmtId="167" fontId="0" fillId="9" borderId="19" xfId="95" applyNumberFormat="1" applyFont="1" applyFill="1" applyBorder="1" applyAlignment="1">
      <alignment horizontal="center" vertical="center"/>
    </xf>
    <xf numFmtId="167" fontId="0" fillId="9" borderId="53" xfId="95" applyNumberFormat="1" applyFont="1" applyFill="1" applyBorder="1" applyAlignment="1">
      <alignment horizontal="center" vertical="center"/>
    </xf>
    <xf numFmtId="167" fontId="0" fillId="9" borderId="18" xfId="95" applyNumberFormat="1" applyFont="1" applyFill="1" applyBorder="1" applyAlignment="1">
      <alignment horizontal="center" vertical="center"/>
    </xf>
    <xf numFmtId="167" fontId="0" fillId="9" borderId="43" xfId="95" applyNumberFormat="1" applyFont="1" applyFill="1" applyBorder="1" applyAlignment="1">
      <alignment horizontal="center" vertical="center"/>
    </xf>
    <xf numFmtId="167" fontId="0" fillId="9" borderId="49" xfId="95" applyNumberFormat="1" applyFont="1" applyFill="1" applyBorder="1" applyAlignment="1">
      <alignment horizontal="center" vertical="center"/>
    </xf>
    <xf numFmtId="167" fontId="0" fillId="9" borderId="22" xfId="95" applyNumberFormat="1" applyFont="1" applyFill="1" applyBorder="1" applyAlignment="1">
      <alignment horizontal="center" vertical="center"/>
    </xf>
    <xf numFmtId="167" fontId="0" fillId="9" borderId="44" xfId="95" applyNumberFormat="1" applyFont="1" applyFill="1" applyBorder="1" applyAlignment="1">
      <alignment horizontal="center" vertical="center"/>
    </xf>
    <xf numFmtId="167" fontId="0" fillId="9" borderId="54" xfId="95" applyNumberFormat="1" applyFont="1" applyFill="1" applyBorder="1" applyAlignment="1">
      <alignment horizontal="center" vertical="center"/>
    </xf>
    <xf numFmtId="167" fontId="0" fillId="9" borderId="23" xfId="95" applyNumberFormat="1" applyFont="1" applyFill="1" applyBorder="1" applyAlignment="1">
      <alignment horizontal="center" vertical="center"/>
    </xf>
    <xf numFmtId="167" fontId="0" fillId="9" borderId="65" xfId="95" applyNumberFormat="1" applyFont="1" applyFill="1" applyBorder="1" applyAlignment="1">
      <alignment horizontal="center" vertical="center"/>
    </xf>
    <xf numFmtId="167" fontId="0" fillId="9" borderId="79" xfId="95" applyNumberFormat="1" applyFont="1" applyFill="1" applyBorder="1" applyAlignment="1">
      <alignment horizontal="center" vertical="center"/>
    </xf>
    <xf numFmtId="167" fontId="0" fillId="9" borderId="80" xfId="95" applyNumberFormat="1" applyFont="1" applyFill="1" applyBorder="1" applyAlignment="1">
      <alignment horizontal="center" vertical="center"/>
    </xf>
    <xf numFmtId="167" fontId="0" fillId="8" borderId="64" xfId="95" applyNumberFormat="1" applyFont="1" applyFill="1" applyBorder="1" applyAlignment="1">
      <alignment horizontal="center" vertical="center"/>
    </xf>
    <xf numFmtId="167" fontId="0" fillId="8" borderId="6" xfId="95" applyNumberFormat="1" applyFont="1" applyFill="1" applyBorder="1" applyAlignment="1">
      <alignment horizontal="center" vertical="center"/>
    </xf>
    <xf numFmtId="167" fontId="0" fillId="9" borderId="6" xfId="95" applyNumberFormat="1" applyFont="1" applyFill="1" applyBorder="1" applyAlignment="1">
      <alignment horizontal="center" vertical="center"/>
    </xf>
    <xf numFmtId="167" fontId="0" fillId="9" borderId="1" xfId="95" applyNumberFormat="1" applyFont="1" applyFill="1" applyBorder="1" applyAlignment="1">
      <alignment horizontal="center" vertical="center"/>
    </xf>
    <xf numFmtId="167" fontId="0" fillId="9" borderId="64" xfId="95" applyNumberFormat="1" applyFont="1" applyFill="1" applyBorder="1" applyAlignment="1">
      <alignment horizontal="center" vertical="center"/>
    </xf>
    <xf numFmtId="167" fontId="0" fillId="8" borderId="65" xfId="95" applyNumberFormat="1" applyFont="1" applyFill="1" applyBorder="1" applyAlignment="1">
      <alignment horizontal="center" vertical="center"/>
    </xf>
    <xf numFmtId="167" fontId="0" fillId="8" borderId="80" xfId="95" applyNumberFormat="1" applyFont="1" applyFill="1" applyBorder="1" applyAlignment="1">
      <alignment horizontal="center" vertical="center"/>
    </xf>
    <xf numFmtId="0" fontId="3" fillId="0" borderId="57"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3" fillId="0" borderId="42" xfId="0" applyFont="1" applyBorder="1" applyAlignment="1">
      <alignment horizontal="center" vertic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5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1" xfId="0" applyFill="1" applyBorder="1" applyAlignment="1">
      <alignment horizontal="center" vertical="center"/>
    </xf>
    <xf numFmtId="167" fontId="0" fillId="8" borderId="1" xfId="95" applyNumberFormat="1" applyFont="1" applyFill="1" applyBorder="1" applyAlignment="1">
      <alignment horizontal="center" vertical="center"/>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0" fillId="0" borderId="1" xfId="0" applyFill="1" applyBorder="1" applyAlignment="1">
      <alignment horizontal="center" vertical="center" wrapText="1"/>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6"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55" xfId="0" applyFont="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left" vertical="top" wrapText="1"/>
    </xf>
    <xf numFmtId="11" fontId="3" fillId="0" borderId="35" xfId="0" applyNumberFormat="1" applyFont="1" applyBorder="1" applyAlignment="1">
      <alignment horizontal="center"/>
    </xf>
    <xf numFmtId="11" fontId="3" fillId="0" borderId="37" xfId="0" applyNumberFormat="1" applyFont="1" applyBorder="1" applyAlignment="1">
      <alignment horizontal="center"/>
    </xf>
    <xf numFmtId="0" fontId="0" fillId="0" borderId="0" xfId="0" applyAlignment="1">
      <alignment horizontal="left" vertical="center"/>
    </xf>
    <xf numFmtId="0" fontId="18" fillId="0" borderId="40" xfId="0" applyFont="1" applyBorder="1" applyAlignment="1">
      <alignment horizontal="left" vertical="center" wrapText="1"/>
    </xf>
    <xf numFmtId="0" fontId="18" fillId="0" borderId="55" xfId="0" applyFont="1" applyBorder="1" applyAlignment="1">
      <alignment horizontal="left" vertical="center" wrapText="1"/>
    </xf>
    <xf numFmtId="0" fontId="16" fillId="0" borderId="35" xfId="0" applyFont="1" applyBorder="1" applyAlignment="1">
      <alignment horizontal="left" vertical="center" wrapText="1"/>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0" fontId="16" fillId="0" borderId="35" xfId="0" applyFont="1" applyFill="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18" fillId="0" borderId="25" xfId="0" applyFont="1" applyBorder="1" applyAlignment="1">
      <alignment horizontal="left" vertical="center" wrapText="1"/>
    </xf>
    <xf numFmtId="0" fontId="12" fillId="0" borderId="25" xfId="0" applyFont="1" applyBorder="1" applyAlignment="1">
      <alignment horizontal="left" vertical="center"/>
    </xf>
    <xf numFmtId="0" fontId="12" fillId="0" borderId="40" xfId="0" applyFont="1" applyBorder="1" applyAlignment="1">
      <alignment horizontal="left" vertical="center"/>
    </xf>
    <xf numFmtId="0" fontId="12" fillId="0" borderId="55" xfId="0" applyFont="1" applyBorder="1" applyAlignment="1">
      <alignment horizontal="left"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28" fillId="0" borderId="25" xfId="0" applyFont="1" applyBorder="1" applyAlignment="1">
      <alignment vertical="center" wrapText="1"/>
    </xf>
    <xf numFmtId="0" fontId="0" fillId="0" borderId="55" xfId="0" applyFont="1" applyBorder="1" applyAlignment="1">
      <alignment vertical="center" wrapText="1"/>
    </xf>
    <xf numFmtId="0" fontId="10"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18" fillId="0" borderId="59" xfId="0" applyFont="1" applyBorder="1" applyAlignment="1">
      <alignment horizontal="left" vertical="center" wrapText="1"/>
    </xf>
    <xf numFmtId="0" fontId="16" fillId="0" borderId="11" xfId="0" applyFont="1" applyBorder="1" applyAlignment="1">
      <alignment horizontal="left" vertical="center" wrapText="1"/>
    </xf>
    <xf numFmtId="0" fontId="16" fillId="0" borderId="57" xfId="0" applyFont="1" applyBorder="1" applyAlignment="1">
      <alignment horizontal="left" vertical="center" wrapText="1"/>
    </xf>
    <xf numFmtId="0" fontId="18" fillId="0" borderId="61" xfId="0" applyFont="1" applyBorder="1" applyAlignment="1">
      <alignment horizontal="left"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55"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55" xfId="0" applyFont="1" applyBorder="1" applyAlignment="1">
      <alignment horizontal="center" vertical="center" wrapText="1"/>
    </xf>
    <xf numFmtId="0" fontId="15" fillId="3" borderId="35"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0" fillId="3" borderId="0" xfId="0" applyFont="1" applyFill="1" applyBorder="1" applyAlignment="1">
      <alignment horizontal="center" vertical="center" wrapText="1"/>
    </xf>
    <xf numFmtId="0" fontId="0" fillId="0" borderId="0" xfId="0" applyBorder="1" applyAlignment="1">
      <alignment horizontal="center" vertical="center" wrapText="1"/>
    </xf>
    <xf numFmtId="0" fontId="3" fillId="0" borderId="57" xfId="0" applyFont="1"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4" fillId="0" borderId="1" xfId="0" applyFont="1" applyBorder="1" applyAlignment="1">
      <alignment horizontal="center"/>
    </xf>
    <xf numFmtId="0" fontId="14" fillId="0" borderId="0" xfId="0" applyFont="1" applyAlignment="1">
      <alignment horizontal="left" wrapText="1"/>
    </xf>
  </cellXfs>
  <cellStyles count="96">
    <cellStyle name="Comma" xfId="9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8">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2" sqref="A2"/>
    </sheetView>
  </sheetViews>
  <sheetFormatPr defaultColWidth="8.7109375" defaultRowHeight="15"/>
  <cols>
    <col min="1" max="1" width="97.140625" style="30" customWidth="1"/>
    <col min="2" max="16384" width="8.7109375" style="30"/>
  </cols>
  <sheetData>
    <row r="1" spans="1:17">
      <c r="A1" s="165" t="s">
        <v>0</v>
      </c>
      <c r="B1" s="165"/>
      <c r="C1" s="165"/>
      <c r="D1" s="165"/>
      <c r="E1" s="165"/>
      <c r="F1" s="165"/>
      <c r="G1" s="165"/>
      <c r="H1" s="165"/>
      <c r="I1" s="165"/>
      <c r="J1" s="165"/>
      <c r="K1" s="165"/>
      <c r="L1" s="165"/>
      <c r="M1" s="165"/>
      <c r="N1" s="165"/>
      <c r="O1" s="165"/>
      <c r="P1" s="165"/>
      <c r="Q1" s="165"/>
    </row>
    <row r="2" spans="1:17" ht="30">
      <c r="A2" s="299" t="s">
        <v>1</v>
      </c>
      <c r="B2" s="167"/>
      <c r="C2" s="167"/>
      <c r="D2" s="167"/>
      <c r="E2" s="167"/>
      <c r="F2" s="167"/>
      <c r="G2" s="167"/>
      <c r="H2" s="167"/>
      <c r="I2" s="167"/>
      <c r="J2" s="167"/>
      <c r="K2" s="167"/>
      <c r="L2" s="167"/>
      <c r="M2" s="167"/>
      <c r="N2" s="167"/>
      <c r="O2" s="167"/>
      <c r="P2" s="167"/>
      <c r="Q2" s="167"/>
    </row>
    <row r="3" spans="1:17">
      <c r="A3" s="166"/>
      <c r="B3" s="167"/>
      <c r="C3" s="167"/>
      <c r="D3" s="167"/>
      <c r="E3" s="167"/>
      <c r="F3" s="167"/>
      <c r="G3" s="167"/>
      <c r="H3" s="167"/>
      <c r="I3" s="167"/>
      <c r="J3" s="167"/>
      <c r="K3" s="167"/>
      <c r="L3" s="167"/>
      <c r="M3" s="167"/>
      <c r="N3" s="167"/>
      <c r="O3" s="167"/>
      <c r="P3" s="167"/>
      <c r="Q3" s="167"/>
    </row>
    <row r="5" spans="1:17">
      <c r="A5" s="5" t="s">
        <v>2</v>
      </c>
    </row>
    <row r="6" spans="1:17" ht="45">
      <c r="A6" s="25" t="s">
        <v>3</v>
      </c>
    </row>
    <row r="7" spans="1:17" ht="30">
      <c r="A7" s="25" t="s">
        <v>4</v>
      </c>
    </row>
    <row r="10" spans="1:17">
      <c r="A10" s="5" t="s">
        <v>5</v>
      </c>
    </row>
    <row r="11" spans="1:17">
      <c r="A11" s="168" t="s">
        <v>6</v>
      </c>
    </row>
    <row r="12" spans="1:17">
      <c r="A12" s="168" t="s">
        <v>7</v>
      </c>
    </row>
    <row r="13" spans="1:17">
      <c r="A13" s="168" t="s">
        <v>8</v>
      </c>
    </row>
    <row r="14" spans="1:17">
      <c r="A14" s="168" t="s">
        <v>9</v>
      </c>
    </row>
    <row r="15" spans="1:17">
      <c r="A15" s="168" t="s">
        <v>10</v>
      </c>
    </row>
    <row r="16" spans="1:17">
      <c r="A16" s="168" t="s">
        <v>11</v>
      </c>
    </row>
    <row r="17" spans="1:1">
      <c r="A17" s="168" t="s">
        <v>12</v>
      </c>
    </row>
    <row r="18" spans="1:1">
      <c r="A18" s="168" t="s">
        <v>13</v>
      </c>
    </row>
    <row r="19" spans="1:1">
      <c r="A19" s="168" t="s">
        <v>14</v>
      </c>
    </row>
    <row r="20" spans="1:1">
      <c r="A20" s="298" t="s">
        <v>15</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19" sqref="B19"/>
    </sheetView>
  </sheetViews>
  <sheetFormatPr defaultColWidth="8.85546875" defaultRowHeight="15"/>
  <cols>
    <col min="1" max="1" width="10.28515625" customWidth="1"/>
    <col min="2" max="2" width="119" style="25" customWidth="1"/>
    <col min="3" max="3" width="85.7109375" style="317" customWidth="1"/>
  </cols>
  <sheetData>
    <row r="1" spans="1:8" ht="14.1" customHeight="1">
      <c r="A1" s="832" t="s">
        <v>14</v>
      </c>
      <c r="B1" s="832"/>
      <c r="C1" s="832"/>
    </row>
    <row r="2" spans="1:8">
      <c r="A2" s="25"/>
    </row>
    <row r="3" spans="1:8" ht="20.45" customHeight="1">
      <c r="A3" s="386" t="s">
        <v>439</v>
      </c>
      <c r="B3" s="317" t="s">
        <v>440</v>
      </c>
      <c r="C3" s="319" t="s">
        <v>441</v>
      </c>
    </row>
    <row r="4" spans="1:8" s="30" customFormat="1" ht="32.1" customHeight="1">
      <c r="A4" s="387" t="s">
        <v>442</v>
      </c>
      <c r="B4" s="323" t="s">
        <v>443</v>
      </c>
      <c r="C4" s="318" t="s">
        <v>444</v>
      </c>
    </row>
    <row r="5" spans="1:8" s="30" customFormat="1" ht="20.45" customHeight="1">
      <c r="A5" s="386" t="s">
        <v>445</v>
      </c>
      <c r="B5" s="317" t="s">
        <v>446</v>
      </c>
      <c r="C5" s="319" t="s">
        <v>447</v>
      </c>
    </row>
    <row r="6" spans="1:8" ht="30">
      <c r="A6" s="322" t="s">
        <v>448</v>
      </c>
      <c r="B6" s="342" t="s">
        <v>449</v>
      </c>
      <c r="C6" s="318" t="s">
        <v>450</v>
      </c>
    </row>
    <row r="7" spans="1:8" ht="27" customHeight="1">
      <c r="A7" s="386" t="s">
        <v>451</v>
      </c>
      <c r="B7" s="317" t="s">
        <v>452</v>
      </c>
      <c r="C7" s="318" t="s">
        <v>453</v>
      </c>
      <c r="D7" s="317"/>
      <c r="E7" s="317"/>
      <c r="F7" s="317"/>
      <c r="G7" s="317"/>
      <c r="H7" s="317"/>
    </row>
    <row r="8" spans="1:8" ht="33" customHeight="1">
      <c r="A8" s="317" t="s">
        <v>454</v>
      </c>
      <c r="B8" s="317" t="s">
        <v>455</v>
      </c>
      <c r="C8" s="318" t="s">
        <v>456</v>
      </c>
      <c r="D8" s="210"/>
      <c r="E8" s="210"/>
      <c r="F8" s="210"/>
      <c r="G8" s="210"/>
      <c r="H8" s="210"/>
    </row>
    <row r="9" spans="1:8" ht="30">
      <c r="A9" s="317" t="s">
        <v>457</v>
      </c>
      <c r="B9" s="327" t="s">
        <v>458</v>
      </c>
      <c r="C9" s="318" t="s">
        <v>459</v>
      </c>
      <c r="D9" s="210"/>
      <c r="E9" s="210"/>
      <c r="F9" s="210"/>
      <c r="G9" s="210"/>
      <c r="H9" s="210"/>
    </row>
    <row r="10" spans="1:8" ht="35.1" customHeight="1">
      <c r="A10" s="386" t="s">
        <v>460</v>
      </c>
      <c r="B10" s="317" t="s">
        <v>461</v>
      </c>
      <c r="C10" s="318" t="s">
        <v>462</v>
      </c>
      <c r="D10" s="30"/>
      <c r="E10" s="30"/>
      <c r="F10" s="30"/>
      <c r="G10" s="30"/>
      <c r="H10" s="30"/>
    </row>
    <row r="11" spans="1:8" ht="30">
      <c r="A11" s="317" t="s">
        <v>463</v>
      </c>
      <c r="B11" s="317" t="s">
        <v>464</v>
      </c>
      <c r="C11" s="318" t="s">
        <v>465</v>
      </c>
      <c r="D11" s="210"/>
      <c r="E11" s="210"/>
      <c r="F11" s="210"/>
      <c r="G11" s="210"/>
      <c r="H11" s="210"/>
    </row>
    <row r="12" spans="1:8" ht="30">
      <c r="A12" s="386" t="s">
        <v>466</v>
      </c>
      <c r="B12" s="317" t="s">
        <v>467</v>
      </c>
      <c r="C12" s="319" t="s">
        <v>468</v>
      </c>
      <c r="D12" s="30"/>
      <c r="E12" s="30"/>
      <c r="F12" s="30"/>
      <c r="G12" s="30"/>
      <c r="H12" s="30"/>
    </row>
    <row r="13" spans="1:8" ht="30">
      <c r="A13" s="386" t="s">
        <v>469</v>
      </c>
      <c r="B13" s="317" t="s">
        <v>470</v>
      </c>
      <c r="C13" s="318" t="s">
        <v>471</v>
      </c>
      <c r="D13" s="30"/>
      <c r="E13" s="30"/>
      <c r="F13" s="30"/>
      <c r="G13" s="30"/>
      <c r="H13" s="30"/>
    </row>
    <row r="14" spans="1:8" ht="45">
      <c r="A14" s="386" t="s">
        <v>472</v>
      </c>
      <c r="B14" s="317" t="s">
        <v>473</v>
      </c>
      <c r="C14" s="318" t="s">
        <v>474</v>
      </c>
    </row>
    <row r="15" spans="1:8">
      <c r="A15" s="386" t="s">
        <v>475</v>
      </c>
      <c r="B15" s="317" t="s">
        <v>476</v>
      </c>
      <c r="C15" s="318" t="s">
        <v>477</v>
      </c>
    </row>
    <row r="16" spans="1:8" ht="30" customHeight="1">
      <c r="A16" s="317" t="s">
        <v>478</v>
      </c>
      <c r="B16" s="317" t="s">
        <v>479</v>
      </c>
      <c r="C16" s="318" t="s">
        <v>480</v>
      </c>
    </row>
    <row r="17" spans="1:3" ht="30">
      <c r="A17" s="386" t="s">
        <v>481</v>
      </c>
      <c r="B17" s="317" t="s">
        <v>482</v>
      </c>
      <c r="C17" s="318" t="s">
        <v>483</v>
      </c>
    </row>
    <row r="18" spans="1:3">
      <c r="A18" s="386" t="s">
        <v>484</v>
      </c>
      <c r="B18" s="317" t="s">
        <v>485</v>
      </c>
      <c r="C18" s="318" t="s">
        <v>486</v>
      </c>
    </row>
    <row r="19" spans="1:3" ht="45">
      <c r="A19" s="317" t="s">
        <v>487</v>
      </c>
      <c r="B19" s="317" t="s">
        <v>488</v>
      </c>
      <c r="C19" s="318" t="s">
        <v>489</v>
      </c>
    </row>
    <row r="20" spans="1:3">
      <c r="A20" s="25"/>
    </row>
    <row r="21" spans="1:3">
      <c r="A21" s="25"/>
    </row>
    <row r="22" spans="1:3">
      <c r="A22" s="25"/>
    </row>
    <row r="23" spans="1:3">
      <c r="A23" s="25"/>
    </row>
    <row r="24" spans="1:3">
      <c r="A24" s="25"/>
    </row>
    <row r="25" spans="1:3">
      <c r="A25" s="25"/>
    </row>
    <row r="26" spans="1:3">
      <c r="A26" s="25"/>
    </row>
    <row r="27" spans="1:3">
      <c r="A27" s="25"/>
    </row>
    <row r="28" spans="1:3">
      <c r="A28" s="25"/>
    </row>
    <row r="29" spans="1:3">
      <c r="A29" s="25"/>
    </row>
    <row r="30" spans="1:3">
      <c r="A30" s="25"/>
    </row>
    <row r="31" spans="1:3">
      <c r="A31" s="25"/>
    </row>
    <row r="32" spans="1:3">
      <c r="A32" s="25"/>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tabSelected="1" zoomScale="98" zoomScaleNormal="98" zoomScalePageLayoutView="98" workbookViewId="0">
      <selection activeCell="D4" sqref="D4"/>
    </sheetView>
  </sheetViews>
  <sheetFormatPr defaultColWidth="8.7109375" defaultRowHeight="15"/>
  <cols>
    <col min="1" max="1" width="3.28515625" customWidth="1"/>
    <col min="2" max="2" width="12.7109375" customWidth="1"/>
    <col min="3" max="3" width="12.140625" customWidth="1"/>
    <col min="4" max="4" width="22.5703125" style="30" customWidth="1"/>
    <col min="5" max="5" width="42" customWidth="1"/>
    <col min="6" max="6" width="25.85546875" customWidth="1"/>
    <col min="7" max="7" width="8.7109375" style="30" customWidth="1"/>
    <col min="8" max="8" width="28.28515625" customWidth="1"/>
    <col min="9" max="9" width="22.42578125" customWidth="1"/>
    <col min="10" max="10" width="22.85546875" style="30" customWidth="1"/>
    <col min="11" max="11" width="8.7109375" style="30" customWidth="1"/>
    <col min="12" max="12" width="53.7109375" customWidth="1"/>
    <col min="13" max="13" width="26.42578125" customWidth="1"/>
  </cols>
  <sheetData>
    <row r="1" spans="2:12" ht="15" customHeight="1">
      <c r="B1" s="163" t="s">
        <v>22</v>
      </c>
      <c r="C1" s="28" t="s">
        <v>25</v>
      </c>
      <c r="D1" s="28" t="s">
        <v>23</v>
      </c>
      <c r="E1" s="29" t="s">
        <v>490</v>
      </c>
      <c r="F1" s="28" t="s">
        <v>491</v>
      </c>
      <c r="G1" s="300" t="s">
        <v>40</v>
      </c>
      <c r="H1" s="28" t="s">
        <v>103</v>
      </c>
      <c r="I1" s="25" t="s">
        <v>162</v>
      </c>
      <c r="J1" s="341" t="s">
        <v>492</v>
      </c>
      <c r="K1" s="30" t="s">
        <v>493</v>
      </c>
      <c r="L1" t="s">
        <v>26</v>
      </c>
    </row>
    <row r="2" spans="2:12">
      <c r="B2" s="310" t="s">
        <v>40</v>
      </c>
      <c r="C2" s="303" t="s">
        <v>40</v>
      </c>
      <c r="D2" s="303" t="s">
        <v>40</v>
      </c>
      <c r="E2" s="303" t="s">
        <v>40</v>
      </c>
      <c r="F2" s="303" t="s">
        <v>40</v>
      </c>
      <c r="G2" s="303" t="s">
        <v>40</v>
      </c>
      <c r="H2" s="303" t="s">
        <v>40</v>
      </c>
      <c r="I2" s="306"/>
      <c r="J2" s="307"/>
      <c r="K2" s="308"/>
      <c r="L2" s="378" t="s">
        <v>40</v>
      </c>
    </row>
    <row r="3" spans="2:12">
      <c r="B3" s="311" t="s">
        <v>42</v>
      </c>
      <c r="C3" s="304" t="s">
        <v>35</v>
      </c>
      <c r="D3" s="304" t="s">
        <v>33</v>
      </c>
      <c r="E3" s="312" t="s">
        <v>34</v>
      </c>
      <c r="F3" s="304" t="s">
        <v>103</v>
      </c>
      <c r="G3" s="304"/>
      <c r="H3" s="304" t="s">
        <v>494</v>
      </c>
      <c r="I3" s="299"/>
      <c r="J3" s="309"/>
      <c r="K3" s="309"/>
      <c r="L3" s="309" t="s">
        <v>39</v>
      </c>
    </row>
    <row r="4" spans="2:12">
      <c r="B4" s="313" t="s">
        <v>32</v>
      </c>
      <c r="C4" s="304" t="s">
        <v>64</v>
      </c>
      <c r="D4" s="304" t="s">
        <v>122</v>
      </c>
      <c r="E4" s="312" t="s">
        <v>38</v>
      </c>
      <c r="F4" s="304" t="s">
        <v>162</v>
      </c>
      <c r="G4" s="304"/>
      <c r="H4" s="304" t="s">
        <v>104</v>
      </c>
      <c r="I4" s="6"/>
      <c r="J4" s="304"/>
      <c r="K4" s="304"/>
      <c r="L4" s="309" t="s">
        <v>147</v>
      </c>
    </row>
    <row r="5" spans="2:12">
      <c r="B5" s="311" t="s">
        <v>55</v>
      </c>
      <c r="C5" s="305" t="s">
        <v>214</v>
      </c>
      <c r="D5" s="304" t="s">
        <v>334</v>
      </c>
      <c r="E5" s="304" t="s">
        <v>71</v>
      </c>
      <c r="F5" s="304" t="s">
        <v>492</v>
      </c>
      <c r="G5" s="304"/>
      <c r="H5" s="304" t="s">
        <v>495</v>
      </c>
      <c r="I5" s="6"/>
      <c r="J5" s="304"/>
      <c r="K5" s="304"/>
      <c r="L5" s="309" t="s">
        <v>36</v>
      </c>
    </row>
    <row r="6" spans="2:12">
      <c r="B6" s="314" t="s">
        <v>49</v>
      </c>
      <c r="C6" s="304" t="s">
        <v>80</v>
      </c>
      <c r="D6" s="304" t="s">
        <v>127</v>
      </c>
      <c r="E6" s="312" t="s">
        <v>50</v>
      </c>
      <c r="F6" s="156" t="s">
        <v>50</v>
      </c>
      <c r="G6" s="304"/>
      <c r="H6" s="304" t="s">
        <v>118</v>
      </c>
      <c r="I6" s="129"/>
      <c r="J6" s="129"/>
      <c r="K6" s="129"/>
    </row>
    <row r="7" spans="2:12">
      <c r="B7" s="304"/>
      <c r="C7" s="360" t="s">
        <v>49</v>
      </c>
      <c r="D7" s="304" t="s">
        <v>264</v>
      </c>
      <c r="E7" s="343" t="s">
        <v>40</v>
      </c>
      <c r="F7" s="315"/>
      <c r="G7" s="156"/>
      <c r="H7" s="304" t="s">
        <v>109</v>
      </c>
      <c r="I7" s="30"/>
      <c r="J7" s="6"/>
      <c r="K7" s="6"/>
    </row>
    <row r="8" spans="2:12">
      <c r="B8" s="304"/>
      <c r="C8" s="315"/>
      <c r="D8" s="304" t="s">
        <v>496</v>
      </c>
      <c r="E8" s="312" t="s">
        <v>81</v>
      </c>
      <c r="F8" s="315"/>
      <c r="G8" s="315"/>
      <c r="H8" s="304" t="s">
        <v>155</v>
      </c>
      <c r="I8" s="27"/>
      <c r="J8" s="6"/>
      <c r="K8" s="6"/>
    </row>
    <row r="9" spans="2:12">
      <c r="B9" s="304"/>
      <c r="C9" s="309"/>
      <c r="D9" s="304" t="s">
        <v>497</v>
      </c>
      <c r="E9" s="312" t="s">
        <v>498</v>
      </c>
      <c r="F9" s="315"/>
      <c r="G9" s="315"/>
      <c r="H9" s="309"/>
      <c r="I9" s="129"/>
      <c r="J9" s="129"/>
      <c r="K9" s="129"/>
    </row>
    <row r="10" spans="2:12" ht="26.45" customHeight="1">
      <c r="B10" s="304"/>
      <c r="C10" s="315"/>
      <c r="D10" s="304" t="s">
        <v>499</v>
      </c>
      <c r="E10" s="340" t="s">
        <v>500</v>
      </c>
      <c r="F10" s="315"/>
      <c r="G10" s="315"/>
      <c r="H10" s="309"/>
      <c r="I10" s="129"/>
      <c r="K10" s="129"/>
      <c r="L10" s="25"/>
    </row>
    <row r="11" spans="2:12">
      <c r="B11" s="304"/>
      <c r="C11" s="315"/>
      <c r="D11" s="360" t="s">
        <v>49</v>
      </c>
      <c r="E11" s="312" t="s">
        <v>50</v>
      </c>
      <c r="F11" s="316"/>
      <c r="G11" s="315"/>
      <c r="H11" s="309"/>
      <c r="I11" s="148"/>
      <c r="J11" s="27"/>
      <c r="K11" s="6"/>
    </row>
    <row r="12" spans="2:12">
      <c r="B12" s="304"/>
      <c r="C12" s="315"/>
      <c r="D12" s="315"/>
      <c r="E12" s="152"/>
      <c r="F12" s="304"/>
      <c r="G12" s="316"/>
      <c r="I12" s="129"/>
      <c r="J12" s="129"/>
      <c r="K12" s="6"/>
    </row>
    <row r="13" spans="2:12">
      <c r="B13" s="304"/>
      <c r="C13" s="304"/>
      <c r="D13" s="304"/>
      <c r="E13" s="153"/>
      <c r="F13" s="304"/>
      <c r="G13" s="304"/>
      <c r="I13" s="129"/>
      <c r="J13" s="129"/>
      <c r="K13" s="129"/>
    </row>
    <row r="14" spans="2:12">
      <c r="B14" s="304"/>
      <c r="C14" s="304"/>
      <c r="D14" s="304"/>
      <c r="E14" s="6"/>
      <c r="F14" s="304"/>
      <c r="G14" s="304"/>
      <c r="I14" s="129"/>
      <c r="J14" s="148"/>
    </row>
    <row r="15" spans="2:12">
      <c r="B15" s="304"/>
      <c r="C15" s="304"/>
      <c r="D15" s="304"/>
      <c r="E15" s="6"/>
      <c r="F15" s="304"/>
      <c r="G15" s="304"/>
      <c r="I15" s="129"/>
      <c r="J15" s="129"/>
      <c r="K15" s="27"/>
    </row>
    <row r="16" spans="2:12">
      <c r="B16" s="304"/>
      <c r="C16" s="304"/>
      <c r="D16" s="304"/>
      <c r="E16" s="6"/>
      <c r="F16" s="304"/>
      <c r="G16" s="304"/>
      <c r="I16" s="129"/>
      <c r="J16" s="129"/>
      <c r="K16" s="129"/>
    </row>
    <row r="17" spans="2:11">
      <c r="B17" s="304"/>
      <c r="C17" s="304"/>
      <c r="D17" s="304"/>
      <c r="E17" s="6"/>
      <c r="F17" s="6"/>
      <c r="G17" s="304"/>
      <c r="I17" s="129"/>
      <c r="J17" s="129"/>
      <c r="K17" s="129"/>
    </row>
    <row r="18" spans="2:11">
      <c r="B18" s="6"/>
      <c r="C18" s="6"/>
      <c r="D18" s="6"/>
      <c r="E18" s="6"/>
      <c r="F18" s="6"/>
      <c r="G18" s="6"/>
      <c r="I18" s="129"/>
      <c r="J18" s="129"/>
      <c r="K18" s="148"/>
    </row>
    <row r="19" spans="2:11">
      <c r="B19" s="6"/>
      <c r="C19" s="6"/>
      <c r="D19" s="6"/>
      <c r="E19" s="6"/>
      <c r="F19" s="6"/>
      <c r="G19" s="6"/>
      <c r="H19" s="129"/>
      <c r="I19" s="129"/>
      <c r="J19" s="129"/>
      <c r="K19" s="129"/>
    </row>
    <row r="20" spans="2:11">
      <c r="B20" s="6"/>
      <c r="C20" s="6"/>
      <c r="D20" s="6"/>
      <c r="E20" s="6"/>
      <c r="F20" s="6"/>
      <c r="G20" s="6"/>
      <c r="H20" s="129"/>
      <c r="I20" s="129"/>
      <c r="J20" s="129"/>
      <c r="K20" s="129"/>
    </row>
    <row r="21" spans="2:11">
      <c r="B21" s="6"/>
      <c r="C21" s="6"/>
      <c r="D21" s="6"/>
      <c r="E21" s="6"/>
      <c r="F21" s="6"/>
      <c r="G21" s="6"/>
      <c r="H21" s="129"/>
      <c r="I21" s="129"/>
      <c r="J21" s="129"/>
      <c r="K21" s="129"/>
    </row>
    <row r="22" spans="2:11">
      <c r="B22" s="6"/>
      <c r="C22" s="6"/>
      <c r="D22" s="6"/>
      <c r="E22" s="6"/>
      <c r="F22" s="6"/>
      <c r="G22" s="6"/>
      <c r="H22" s="129"/>
      <c r="I22" s="129"/>
      <c r="J22" s="129"/>
      <c r="K22" s="129"/>
    </row>
    <row r="23" spans="2:11">
      <c r="B23" s="6"/>
      <c r="C23" s="6"/>
      <c r="D23" s="6"/>
      <c r="E23" s="6"/>
      <c r="F23" s="6"/>
      <c r="G23" s="6"/>
      <c r="H23" s="154"/>
      <c r="I23" s="129"/>
      <c r="J23" s="129"/>
      <c r="K23" s="129"/>
    </row>
    <row r="24" spans="2:11">
      <c r="B24" s="6"/>
      <c r="C24" s="6"/>
      <c r="D24" s="6"/>
      <c r="E24" s="6"/>
      <c r="F24" s="6"/>
      <c r="G24" s="6"/>
      <c r="H24" s="154"/>
      <c r="I24" s="129"/>
      <c r="J24" s="129"/>
      <c r="K24" s="129"/>
    </row>
    <row r="25" spans="2:11">
      <c r="B25" s="6"/>
      <c r="C25" s="6"/>
      <c r="D25" s="6"/>
      <c r="E25" s="6"/>
      <c r="F25" s="6"/>
      <c r="G25" s="6"/>
      <c r="H25" s="154"/>
      <c r="I25" s="129"/>
      <c r="J25" s="129"/>
      <c r="K25" s="129"/>
    </row>
    <row r="26" spans="2:11">
      <c r="B26" s="6"/>
      <c r="C26" s="6"/>
      <c r="D26" s="6"/>
      <c r="E26" s="6"/>
      <c r="F26" s="6"/>
      <c r="G26" s="6"/>
      <c r="I26" s="129"/>
      <c r="J26" s="129"/>
      <c r="K26" s="129"/>
    </row>
    <row r="27" spans="2:11" s="30" customFormat="1">
      <c r="B27" s="6"/>
      <c r="C27" s="6"/>
      <c r="D27" s="6"/>
      <c r="E27" s="6"/>
      <c r="F27" s="6"/>
      <c r="G27" s="6"/>
      <c r="H27" s="154"/>
      <c r="I27" s="129"/>
      <c r="J27" s="129"/>
      <c r="K27" s="129"/>
    </row>
    <row r="28" spans="2:11">
      <c r="B28" s="6"/>
      <c r="C28" s="6"/>
      <c r="D28" s="6"/>
      <c r="E28" s="6"/>
      <c r="F28" s="6"/>
      <c r="G28" s="6"/>
      <c r="H28" s="154"/>
      <c r="I28" s="129"/>
      <c r="J28" s="129"/>
      <c r="K28" s="129"/>
    </row>
    <row r="29" spans="2:11">
      <c r="B29" s="6"/>
      <c r="C29" s="6"/>
      <c r="D29" s="6"/>
      <c r="F29" s="6"/>
      <c r="G29" s="6"/>
      <c r="H29" s="154"/>
      <c r="I29" s="151"/>
      <c r="J29" s="129"/>
      <c r="K29" s="129"/>
    </row>
    <row r="30" spans="2:11">
      <c r="B30" s="6"/>
      <c r="C30" s="6"/>
      <c r="D30" s="6"/>
      <c r="F30" s="155"/>
      <c r="G30" s="6"/>
      <c r="H30" s="154"/>
      <c r="I30" s="151"/>
      <c r="J30" s="129"/>
      <c r="K30" s="129"/>
    </row>
    <row r="31" spans="2:11">
      <c r="B31" s="6"/>
      <c r="C31" s="6"/>
      <c r="D31" s="6"/>
      <c r="F31" s="6"/>
      <c r="G31" s="155"/>
      <c r="H31" s="151"/>
      <c r="I31" s="151"/>
      <c r="J31" s="129"/>
      <c r="K31" s="129"/>
    </row>
    <row r="32" spans="2:11">
      <c r="B32" s="6"/>
      <c r="C32" s="6"/>
      <c r="D32" s="6"/>
      <c r="F32" s="17"/>
      <c r="G32" s="6"/>
      <c r="H32" s="151"/>
      <c r="I32" s="151"/>
      <c r="J32" s="151"/>
      <c r="K32" s="129"/>
    </row>
    <row r="33" spans="2:11">
      <c r="B33" s="6"/>
      <c r="C33" s="6"/>
      <c r="D33" s="6"/>
      <c r="F33" s="6"/>
      <c r="G33" s="17"/>
      <c r="H33" s="151"/>
      <c r="I33" s="151"/>
      <c r="J33" s="151"/>
      <c r="K33" s="129"/>
    </row>
    <row r="34" spans="2:11">
      <c r="B34" s="6"/>
      <c r="C34" s="6"/>
      <c r="D34" s="6"/>
      <c r="F34" s="6"/>
      <c r="G34" s="6"/>
      <c r="H34" s="151"/>
      <c r="J34" s="151"/>
      <c r="K34" s="129"/>
    </row>
    <row r="35" spans="2:11">
      <c r="B35" s="6"/>
      <c r="C35" s="6"/>
      <c r="D35" s="6"/>
      <c r="F35" s="30"/>
      <c r="G35" s="6"/>
      <c r="H35" s="151"/>
      <c r="J35" s="151"/>
      <c r="K35" s="129"/>
    </row>
    <row r="36" spans="2:11">
      <c r="B36" s="30"/>
      <c r="D36"/>
      <c r="F36" s="30"/>
      <c r="J36" s="151"/>
      <c r="K36" s="151"/>
    </row>
    <row r="37" spans="2:11">
      <c r="B37" s="30"/>
      <c r="D37"/>
      <c r="J37"/>
      <c r="K37" s="151"/>
    </row>
    <row r="38" spans="2:11">
      <c r="B38" s="30"/>
      <c r="D38"/>
      <c r="J38"/>
      <c r="K38" s="151"/>
    </row>
    <row r="39" spans="2:11">
      <c r="B39" s="30"/>
      <c r="D39"/>
      <c r="J39"/>
      <c r="K39" s="151"/>
    </row>
    <row r="40" spans="2:11">
      <c r="B40" s="30"/>
      <c r="D40"/>
      <c r="I40" s="152"/>
      <c r="J40"/>
      <c r="K40" s="151"/>
    </row>
    <row r="41" spans="2:11" ht="12" customHeight="1">
      <c r="B41" s="30"/>
      <c r="D41"/>
      <c r="F41" s="145"/>
      <c r="J41"/>
      <c r="K41"/>
    </row>
    <row r="42" spans="2:11" ht="12" customHeight="1">
      <c r="B42" s="30"/>
      <c r="D42"/>
      <c r="F42" s="146"/>
      <c r="G42" s="145"/>
      <c r="H42" s="152"/>
      <c r="J42"/>
      <c r="K42"/>
    </row>
    <row r="43" spans="2:11">
      <c r="B43" s="30"/>
      <c r="D43"/>
      <c r="F43" s="146"/>
      <c r="G43" s="211"/>
      <c r="J43"/>
      <c r="K43"/>
    </row>
    <row r="44" spans="2:11">
      <c r="B44" s="30"/>
      <c r="D44"/>
      <c r="F44" s="146"/>
      <c r="G44" s="211"/>
      <c r="J44"/>
      <c r="K44"/>
    </row>
    <row r="45" spans="2:11">
      <c r="B45" s="30"/>
      <c r="D45"/>
      <c r="F45" s="146"/>
      <c r="G45" s="211"/>
      <c r="J45"/>
      <c r="K45"/>
    </row>
    <row r="46" spans="2:11" ht="16.5" customHeight="1">
      <c r="B46" s="30"/>
      <c r="D46"/>
      <c r="F46" s="130"/>
      <c r="G46" s="211"/>
      <c r="J46"/>
      <c r="K46"/>
    </row>
    <row r="47" spans="2:11" ht="19.5" customHeight="1">
      <c r="B47" s="30"/>
      <c r="D47"/>
      <c r="F47" s="130"/>
      <c r="G47" s="210"/>
      <c r="J47"/>
      <c r="K47"/>
    </row>
    <row r="48" spans="2:11" ht="13.35" customHeight="1">
      <c r="B48" s="30"/>
      <c r="D48"/>
      <c r="F48" s="147"/>
      <c r="G48" s="210"/>
      <c r="J48"/>
      <c r="K48"/>
    </row>
    <row r="49" spans="2:11" ht="18" customHeight="1">
      <c r="B49" s="30"/>
      <c r="D49"/>
      <c r="F49" s="146"/>
      <c r="G49" s="147"/>
      <c r="J49"/>
      <c r="K49"/>
    </row>
    <row r="50" spans="2:11">
      <c r="B50" s="30"/>
      <c r="D50"/>
      <c r="F50" s="146"/>
      <c r="G50" s="211"/>
      <c r="J50"/>
      <c r="K50"/>
    </row>
    <row r="51" spans="2:11" ht="15.75" customHeight="1">
      <c r="B51" s="30"/>
      <c r="D51"/>
      <c r="F51" s="146"/>
      <c r="G51" s="211"/>
      <c r="J51"/>
      <c r="K51"/>
    </row>
    <row r="52" spans="2:11" ht="15.75" customHeight="1">
      <c r="B52" s="30"/>
      <c r="D52"/>
      <c r="F52" s="146"/>
      <c r="G52" s="211"/>
      <c r="J52"/>
      <c r="K52"/>
    </row>
    <row r="53" spans="2:11">
      <c r="B53" s="30"/>
      <c r="D53"/>
      <c r="F53" s="146"/>
      <c r="G53" s="211"/>
      <c r="J53"/>
      <c r="K53"/>
    </row>
    <row r="54" spans="2:11">
      <c r="B54" s="30"/>
      <c r="D54"/>
      <c r="F54" s="146"/>
      <c r="G54" s="211"/>
      <c r="J54"/>
      <c r="K54"/>
    </row>
    <row r="55" spans="2:11" ht="15.75" customHeight="1">
      <c r="B55" s="30"/>
      <c r="D55"/>
      <c r="F55" s="146"/>
      <c r="G55" s="211"/>
      <c r="J55"/>
      <c r="K55"/>
    </row>
    <row r="56" spans="2:11">
      <c r="B56" s="30"/>
      <c r="D56"/>
      <c r="F56" s="146"/>
      <c r="G56" s="211"/>
      <c r="I56" s="25"/>
      <c r="J56"/>
      <c r="K56"/>
    </row>
    <row r="57" spans="2:11">
      <c r="B57" s="30"/>
      <c r="D57"/>
      <c r="F57" s="146"/>
      <c r="G57" s="211"/>
      <c r="I57" s="25"/>
      <c r="J57"/>
      <c r="K57"/>
    </row>
    <row r="58" spans="2:11">
      <c r="B58" s="30"/>
      <c r="D58"/>
      <c r="G58" s="211"/>
      <c r="H58" s="25"/>
      <c r="J58"/>
      <c r="K58"/>
    </row>
    <row r="59" spans="2:11">
      <c r="B59" s="30"/>
      <c r="D59"/>
      <c r="H59" s="25"/>
      <c r="J59" s="25"/>
      <c r="K59"/>
    </row>
    <row r="60" spans="2:11" ht="15" customHeight="1">
      <c r="B60" s="30"/>
      <c r="D60"/>
      <c r="J60" s="25"/>
      <c r="K60"/>
    </row>
    <row r="61" spans="2:11" ht="20.25" customHeight="1">
      <c r="B61" s="30"/>
      <c r="D61"/>
      <c r="K61"/>
    </row>
    <row r="62" spans="2:11">
      <c r="B62" s="30"/>
      <c r="D62"/>
      <c r="K62"/>
    </row>
    <row r="63" spans="2:11">
      <c r="B63" s="30"/>
      <c r="D63"/>
      <c r="K63" s="25"/>
    </row>
    <row r="64" spans="2:11">
      <c r="B64" s="30"/>
      <c r="D64"/>
      <c r="K64" s="25"/>
    </row>
    <row r="65" spans="2:4">
      <c r="B65" s="30"/>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1"/>
  <sheetViews>
    <sheetView topLeftCell="D8" zoomScaleNormal="100" zoomScalePageLayoutView="96" workbookViewId="0">
      <selection activeCell="E10" sqref="E10"/>
    </sheetView>
  </sheetViews>
  <sheetFormatPr defaultColWidth="8.7109375" defaultRowHeight="15"/>
  <cols>
    <col min="1" max="1" width="3.42578125" customWidth="1"/>
    <col min="2" max="2" width="20.42578125" style="30" customWidth="1"/>
    <col min="3" max="3" width="4.28515625" customWidth="1"/>
    <col min="4" max="4" width="43.140625" customWidth="1"/>
    <col min="5" max="5" width="202.85546875" customWidth="1"/>
    <col min="6" max="6" width="13.140625" style="30" customWidth="1"/>
    <col min="7" max="7" width="13.7109375" customWidth="1"/>
    <col min="8" max="8" width="21" customWidth="1"/>
    <col min="9" max="9" width="12.42578125" customWidth="1"/>
    <col min="10" max="10" width="12.7109375" style="30" customWidth="1"/>
    <col min="11" max="11" width="10" customWidth="1"/>
    <col min="12" max="12" width="10.28515625" customWidth="1"/>
    <col min="13" max="13" width="14.42578125" customWidth="1"/>
    <col min="21" max="21" width="21.85546875" customWidth="1"/>
  </cols>
  <sheetData>
    <row r="1" spans="2:14" ht="15.75" thickBot="1">
      <c r="B1" t="s">
        <v>16</v>
      </c>
    </row>
    <row r="2" spans="2:14" ht="15" customHeight="1" thickBot="1">
      <c r="B2" s="630" t="s">
        <v>17</v>
      </c>
      <c r="C2" s="631"/>
      <c r="D2" s="631"/>
      <c r="E2" s="631"/>
      <c r="F2" s="631"/>
      <c r="G2" s="631"/>
      <c r="H2" s="631"/>
      <c r="I2" s="631"/>
      <c r="J2" s="631"/>
      <c r="K2" s="631"/>
      <c r="L2" s="631"/>
      <c r="M2" s="632"/>
    </row>
    <row r="3" spans="2:14" ht="15.75" thickBot="1">
      <c r="B3" s="413"/>
      <c r="C3" s="627"/>
      <c r="D3" s="627"/>
      <c r="E3" s="627"/>
      <c r="F3" s="627"/>
      <c r="G3" s="627"/>
      <c r="H3" s="627"/>
      <c r="I3" s="627"/>
      <c r="J3" s="627"/>
      <c r="K3" s="627"/>
      <c r="L3" s="627"/>
      <c r="M3" s="413"/>
    </row>
    <row r="4" spans="2:14" ht="58.5" customHeight="1" thickBot="1">
      <c r="B4" s="355" t="s">
        <v>18</v>
      </c>
      <c r="C4" s="356" t="s">
        <v>19</v>
      </c>
      <c r="D4" s="15" t="s">
        <v>20</v>
      </c>
      <c r="E4" s="476" t="s">
        <v>21</v>
      </c>
      <c r="F4" s="522" t="s">
        <v>22</v>
      </c>
      <c r="G4" s="443" t="s">
        <v>23</v>
      </c>
      <c r="H4" s="15" t="s">
        <v>24</v>
      </c>
      <c r="I4" s="523" t="s">
        <v>25</v>
      </c>
      <c r="J4" s="523" t="s">
        <v>26</v>
      </c>
      <c r="K4" s="443" t="s">
        <v>27</v>
      </c>
      <c r="L4" s="364" t="s">
        <v>28</v>
      </c>
      <c r="M4" s="444" t="s">
        <v>29</v>
      </c>
      <c r="N4" s="1"/>
    </row>
    <row r="5" spans="2:14" ht="78.75">
      <c r="B5" s="633" t="s">
        <v>30</v>
      </c>
      <c r="C5" s="471">
        <v>1</v>
      </c>
      <c r="D5" s="472" t="s">
        <v>510</v>
      </c>
      <c r="E5" s="527" t="s">
        <v>31</v>
      </c>
      <c r="F5" s="377" t="s">
        <v>32</v>
      </c>
      <c r="G5" s="93" t="s">
        <v>33</v>
      </c>
      <c r="H5" s="93" t="s">
        <v>34</v>
      </c>
      <c r="I5" s="93" t="s">
        <v>35</v>
      </c>
      <c r="J5" s="93" t="s">
        <v>36</v>
      </c>
      <c r="K5" s="93">
        <v>2015</v>
      </c>
      <c r="L5" s="93">
        <v>2030</v>
      </c>
      <c r="M5" s="361"/>
    </row>
    <row r="6" spans="2:14" s="30" customFormat="1" ht="127.5">
      <c r="B6" s="634"/>
      <c r="C6" s="424">
        <v>2</v>
      </c>
      <c r="D6" s="473" t="s">
        <v>37</v>
      </c>
      <c r="E6" s="528" t="s">
        <v>509</v>
      </c>
      <c r="F6" s="110" t="s">
        <v>32</v>
      </c>
      <c r="G6" s="68" t="s">
        <v>33</v>
      </c>
      <c r="H6" s="68" t="s">
        <v>38</v>
      </c>
      <c r="I6" s="68" t="s">
        <v>35</v>
      </c>
      <c r="J6" s="68" t="s">
        <v>39</v>
      </c>
      <c r="K6" s="68">
        <v>2010</v>
      </c>
      <c r="L6" s="68"/>
      <c r="M6" s="362"/>
    </row>
    <row r="7" spans="2:14" s="30" customFormat="1" ht="126">
      <c r="B7" s="634"/>
      <c r="C7" s="424">
        <v>3</v>
      </c>
      <c r="D7" s="473" t="s">
        <v>501</v>
      </c>
      <c r="E7" s="528" t="s">
        <v>502</v>
      </c>
      <c r="F7" s="110" t="s">
        <v>40</v>
      </c>
      <c r="G7" s="68" t="s">
        <v>40</v>
      </c>
      <c r="H7" s="68" t="s">
        <v>40</v>
      </c>
      <c r="I7" s="68" t="s">
        <v>40</v>
      </c>
      <c r="J7" s="68" t="s">
        <v>40</v>
      </c>
      <c r="K7" s="68">
        <v>2015</v>
      </c>
      <c r="L7" s="68"/>
      <c r="M7" s="362"/>
    </row>
    <row r="8" spans="2:14" s="30" customFormat="1" ht="157.5">
      <c r="B8" s="634"/>
      <c r="C8" s="424">
        <v>4</v>
      </c>
      <c r="D8" s="473" t="s">
        <v>503</v>
      </c>
      <c r="E8" s="528" t="s">
        <v>41</v>
      </c>
      <c r="F8" s="110" t="s">
        <v>42</v>
      </c>
      <c r="G8" s="68" t="s">
        <v>40</v>
      </c>
      <c r="H8" s="68" t="s">
        <v>40</v>
      </c>
      <c r="I8" s="68" t="s">
        <v>40</v>
      </c>
      <c r="J8" s="68" t="s">
        <v>40</v>
      </c>
      <c r="K8" s="68">
        <v>2015</v>
      </c>
      <c r="L8" s="68">
        <v>2025</v>
      </c>
      <c r="M8" s="362"/>
    </row>
    <row r="9" spans="2:14" s="30" customFormat="1" ht="78.75">
      <c r="B9" s="634"/>
      <c r="C9" s="424">
        <v>5</v>
      </c>
      <c r="D9" s="473" t="s">
        <v>43</v>
      </c>
      <c r="E9" s="528" t="s">
        <v>504</v>
      </c>
      <c r="F9" s="110" t="s">
        <v>40</v>
      </c>
      <c r="G9" s="68" t="s">
        <v>40</v>
      </c>
      <c r="H9" s="68" t="s">
        <v>40</v>
      </c>
      <c r="I9" s="68" t="s">
        <v>40</v>
      </c>
      <c r="J9" s="68" t="s">
        <v>40</v>
      </c>
      <c r="K9" s="68">
        <v>2015</v>
      </c>
      <c r="L9" s="68"/>
      <c r="M9" s="362"/>
    </row>
    <row r="10" spans="2:14" s="30" customFormat="1" ht="236.25">
      <c r="B10" s="634"/>
      <c r="C10" s="424">
        <v>7</v>
      </c>
      <c r="D10" s="473" t="s">
        <v>511</v>
      </c>
      <c r="E10" s="528" t="s">
        <v>512</v>
      </c>
      <c r="F10" s="110" t="s">
        <v>40</v>
      </c>
      <c r="G10" s="68" t="s">
        <v>40</v>
      </c>
      <c r="H10" s="68" t="s">
        <v>40</v>
      </c>
      <c r="I10" s="68" t="s">
        <v>40</v>
      </c>
      <c r="J10" s="68" t="s">
        <v>40</v>
      </c>
      <c r="K10" s="68">
        <v>2015</v>
      </c>
      <c r="L10" s="68"/>
      <c r="M10" s="362"/>
    </row>
    <row r="11" spans="2:14" s="30" customFormat="1" ht="47.25">
      <c r="B11" s="634"/>
      <c r="C11" s="424">
        <v>8</v>
      </c>
      <c r="D11" s="473" t="s">
        <v>44</v>
      </c>
      <c r="E11" s="532" t="s">
        <v>505</v>
      </c>
      <c r="F11" s="110" t="s">
        <v>40</v>
      </c>
      <c r="G11" s="68" t="s">
        <v>40</v>
      </c>
      <c r="H11" s="68" t="s">
        <v>40</v>
      </c>
      <c r="I11" s="68" t="s">
        <v>40</v>
      </c>
      <c r="J11" s="68" t="s">
        <v>40</v>
      </c>
      <c r="K11" s="68">
        <v>2015</v>
      </c>
      <c r="L11" s="68"/>
      <c r="M11" s="362"/>
    </row>
    <row r="12" spans="2:14" s="30" customFormat="1" ht="89.25">
      <c r="B12" s="634"/>
      <c r="C12" s="424">
        <v>9</v>
      </c>
      <c r="D12" s="474" t="s">
        <v>45</v>
      </c>
      <c r="E12" s="528" t="s">
        <v>46</v>
      </c>
      <c r="F12" s="110" t="s">
        <v>40</v>
      </c>
      <c r="G12" s="68" t="s">
        <v>40</v>
      </c>
      <c r="H12" s="68" t="s">
        <v>40</v>
      </c>
      <c r="I12" s="68" t="s">
        <v>40</v>
      </c>
      <c r="J12" s="68" t="s">
        <v>40</v>
      </c>
      <c r="K12" s="68">
        <v>2015</v>
      </c>
      <c r="L12" s="68">
        <v>2028</v>
      </c>
      <c r="M12" s="362"/>
    </row>
    <row r="13" spans="2:14" s="30" customFormat="1" ht="63.75">
      <c r="B13" s="634"/>
      <c r="C13" s="424">
        <v>10</v>
      </c>
      <c r="D13" s="473" t="s">
        <v>47</v>
      </c>
      <c r="E13" s="528" t="s">
        <v>48</v>
      </c>
      <c r="F13" s="110" t="s">
        <v>32</v>
      </c>
      <c r="G13" s="68" t="s">
        <v>49</v>
      </c>
      <c r="H13" s="68" t="s">
        <v>50</v>
      </c>
      <c r="I13" s="68" t="s">
        <v>35</v>
      </c>
      <c r="J13" s="68" t="s">
        <v>40</v>
      </c>
      <c r="K13" s="68">
        <v>2020</v>
      </c>
      <c r="L13" s="68"/>
      <c r="M13" s="362"/>
    </row>
    <row r="14" spans="2:14" s="30" customFormat="1" ht="63">
      <c r="B14" s="634"/>
      <c r="C14" s="424">
        <v>11</v>
      </c>
      <c r="D14" s="475" t="s">
        <v>51</v>
      </c>
      <c r="E14" s="528" t="s">
        <v>52</v>
      </c>
      <c r="F14" s="110" t="s">
        <v>32</v>
      </c>
      <c r="G14" s="68" t="s">
        <v>33</v>
      </c>
      <c r="H14" s="68" t="s">
        <v>50</v>
      </c>
      <c r="I14" s="68" t="s">
        <v>35</v>
      </c>
      <c r="J14" s="68" t="s">
        <v>39</v>
      </c>
      <c r="K14" s="68">
        <v>2020</v>
      </c>
      <c r="L14" s="68"/>
      <c r="M14" s="362"/>
    </row>
    <row r="15" spans="2:14" s="30" customFormat="1" ht="63">
      <c r="B15" s="634"/>
      <c r="C15" s="424">
        <v>12</v>
      </c>
      <c r="D15" s="475" t="s">
        <v>53</v>
      </c>
      <c r="E15" s="528" t="s">
        <v>54</v>
      </c>
      <c r="F15" s="110" t="s">
        <v>55</v>
      </c>
      <c r="G15" s="68" t="s">
        <v>49</v>
      </c>
      <c r="H15" s="68" t="s">
        <v>34</v>
      </c>
      <c r="I15" s="68" t="s">
        <v>49</v>
      </c>
      <c r="J15" s="68" t="s">
        <v>36</v>
      </c>
      <c r="K15" s="68">
        <v>2020</v>
      </c>
      <c r="L15" s="68"/>
      <c r="M15" s="362"/>
    </row>
    <row r="16" spans="2:14" s="30" customFormat="1" ht="127.5">
      <c r="B16" s="634"/>
      <c r="C16" s="424">
        <v>14</v>
      </c>
      <c r="D16" s="473" t="s">
        <v>56</v>
      </c>
      <c r="E16" s="529" t="s">
        <v>57</v>
      </c>
      <c r="F16" s="110" t="s">
        <v>32</v>
      </c>
      <c r="G16" s="68" t="s">
        <v>33</v>
      </c>
      <c r="H16" s="68" t="s">
        <v>38</v>
      </c>
      <c r="I16" s="68" t="s">
        <v>35</v>
      </c>
      <c r="J16" s="68" t="s">
        <v>36</v>
      </c>
      <c r="K16" s="68">
        <v>2020</v>
      </c>
      <c r="L16" s="68"/>
      <c r="M16" s="362"/>
    </row>
    <row r="17" spans="2:21" s="30" customFormat="1" ht="94.5">
      <c r="B17" s="634"/>
      <c r="C17" s="424">
        <v>15</v>
      </c>
      <c r="D17" s="473" t="s">
        <v>58</v>
      </c>
      <c r="E17" s="530" t="s">
        <v>59</v>
      </c>
      <c r="F17" s="110" t="s">
        <v>32</v>
      </c>
      <c r="G17" s="68" t="s">
        <v>33</v>
      </c>
      <c r="H17" s="68" t="s">
        <v>38</v>
      </c>
      <c r="I17" s="68" t="s">
        <v>35</v>
      </c>
      <c r="J17" s="68" t="s">
        <v>36</v>
      </c>
      <c r="K17" s="68">
        <v>2020</v>
      </c>
      <c r="L17" s="68"/>
      <c r="M17" s="362"/>
    </row>
    <row r="18" spans="2:21" s="30" customFormat="1" ht="78.75">
      <c r="B18" s="634"/>
      <c r="C18" s="424">
        <v>16</v>
      </c>
      <c r="D18" s="473" t="s">
        <v>60</v>
      </c>
      <c r="E18" s="530" t="s">
        <v>61</v>
      </c>
      <c r="F18" s="110" t="s">
        <v>32</v>
      </c>
      <c r="G18" s="68" t="s">
        <v>49</v>
      </c>
      <c r="H18" s="68" t="s">
        <v>38</v>
      </c>
      <c r="I18" s="68" t="s">
        <v>35</v>
      </c>
      <c r="J18" s="68" t="s">
        <v>36</v>
      </c>
      <c r="K18" s="68">
        <v>2020</v>
      </c>
      <c r="L18" s="68"/>
      <c r="M18" s="362"/>
    </row>
    <row r="19" spans="2:21" s="30" customFormat="1" ht="47.25">
      <c r="B19" s="634"/>
      <c r="C19" s="424">
        <v>17</v>
      </c>
      <c r="D19" s="473" t="s">
        <v>62</v>
      </c>
      <c r="E19" s="530" t="s">
        <v>63</v>
      </c>
      <c r="F19" s="110" t="s">
        <v>32</v>
      </c>
      <c r="G19" s="68" t="s">
        <v>33</v>
      </c>
      <c r="H19" s="68" t="s">
        <v>38</v>
      </c>
      <c r="I19" s="68" t="s">
        <v>64</v>
      </c>
      <c r="J19" s="68" t="s">
        <v>36</v>
      </c>
      <c r="K19" s="68">
        <v>2022</v>
      </c>
      <c r="L19" s="68"/>
      <c r="M19" s="362"/>
    </row>
    <row r="20" spans="2:21" s="30" customFormat="1" ht="78.75">
      <c r="B20" s="634"/>
      <c r="C20" s="424">
        <v>18</v>
      </c>
      <c r="D20" s="473" t="s">
        <v>65</v>
      </c>
      <c r="E20" s="530" t="s">
        <v>66</v>
      </c>
      <c r="F20" s="110" t="s">
        <v>49</v>
      </c>
      <c r="G20" s="68" t="s">
        <v>49</v>
      </c>
      <c r="H20" s="68" t="s">
        <v>34</v>
      </c>
      <c r="I20" s="68" t="s">
        <v>64</v>
      </c>
      <c r="J20" s="68" t="s">
        <v>36</v>
      </c>
      <c r="K20" s="68"/>
      <c r="L20" s="68"/>
      <c r="M20" s="362"/>
    </row>
    <row r="21" spans="2:21" s="30" customFormat="1" ht="78.75">
      <c r="B21" s="634"/>
      <c r="C21" s="424">
        <v>19</v>
      </c>
      <c r="D21" s="605" t="s">
        <v>67</v>
      </c>
      <c r="E21" s="618" t="s">
        <v>68</v>
      </c>
      <c r="F21" s="110" t="s">
        <v>49</v>
      </c>
      <c r="G21" s="68" t="s">
        <v>49</v>
      </c>
      <c r="H21" s="68" t="s">
        <v>38</v>
      </c>
      <c r="I21" s="68" t="s">
        <v>35</v>
      </c>
      <c r="J21" s="68" t="s">
        <v>36</v>
      </c>
      <c r="K21" s="68">
        <v>2020</v>
      </c>
      <c r="L21" s="68"/>
      <c r="M21" s="362"/>
    </row>
    <row r="22" spans="2:21" s="30" customFormat="1" ht="111" thickBot="1">
      <c r="B22" s="635"/>
      <c r="C22" s="424">
        <v>20</v>
      </c>
      <c r="D22" s="473" t="s">
        <v>69</v>
      </c>
      <c r="E22" s="528" t="s">
        <v>70</v>
      </c>
      <c r="F22" s="110" t="s">
        <v>55</v>
      </c>
      <c r="G22" s="68" t="s">
        <v>33</v>
      </c>
      <c r="H22" s="68" t="s">
        <v>71</v>
      </c>
      <c r="I22" s="68" t="s">
        <v>35</v>
      </c>
      <c r="J22" s="68" t="s">
        <v>39</v>
      </c>
      <c r="K22" s="68">
        <v>2020</v>
      </c>
      <c r="L22" s="68"/>
      <c r="M22" s="362"/>
    </row>
    <row r="23" spans="2:21" ht="78.75">
      <c r="B23" s="636" t="s">
        <v>72</v>
      </c>
      <c r="C23" s="471">
        <v>1</v>
      </c>
      <c r="D23" s="472" t="s">
        <v>73</v>
      </c>
      <c r="E23" s="527" t="s">
        <v>74</v>
      </c>
      <c r="F23" s="377" t="s">
        <v>40</v>
      </c>
      <c r="G23" s="93" t="s">
        <v>40</v>
      </c>
      <c r="H23" s="93" t="s">
        <v>40</v>
      </c>
      <c r="I23" s="93" t="s">
        <v>40</v>
      </c>
      <c r="J23" s="93" t="s">
        <v>40</v>
      </c>
      <c r="K23" s="93">
        <v>2019</v>
      </c>
      <c r="L23" s="93"/>
      <c r="M23" s="361"/>
    </row>
    <row r="24" spans="2:21" s="30" customFormat="1" ht="94.5">
      <c r="B24" s="637"/>
      <c r="C24" s="424">
        <v>2</v>
      </c>
      <c r="D24" s="473" t="s">
        <v>506</v>
      </c>
      <c r="E24" s="528" t="s">
        <v>75</v>
      </c>
      <c r="F24" s="110" t="s">
        <v>55</v>
      </c>
      <c r="G24" s="68" t="s">
        <v>40</v>
      </c>
      <c r="H24" s="68" t="s">
        <v>40</v>
      </c>
      <c r="I24" s="68" t="s">
        <v>40</v>
      </c>
      <c r="J24" s="68" t="s">
        <v>40</v>
      </c>
      <c r="K24" s="68">
        <v>2016</v>
      </c>
      <c r="L24" s="68"/>
      <c r="M24" s="362"/>
      <c r="U24" s="419"/>
    </row>
    <row r="25" spans="2:21" s="610" customFormat="1" ht="47.25">
      <c r="B25" s="637"/>
      <c r="C25" s="604">
        <v>3</v>
      </c>
      <c r="D25" s="605" t="s">
        <v>76</v>
      </c>
      <c r="E25" s="606" t="s">
        <v>77</v>
      </c>
      <c r="F25" s="607" t="s">
        <v>42</v>
      </c>
      <c r="G25" s="608" t="s">
        <v>33</v>
      </c>
      <c r="H25" s="608" t="s">
        <v>40</v>
      </c>
      <c r="I25" s="608" t="s">
        <v>40</v>
      </c>
      <c r="J25" s="608" t="s">
        <v>40</v>
      </c>
      <c r="K25" s="608">
        <v>2019</v>
      </c>
      <c r="L25" s="608"/>
      <c r="M25" s="609"/>
      <c r="U25" s="611"/>
    </row>
    <row r="26" spans="2:21" ht="78.75">
      <c r="B26" s="637"/>
      <c r="C26" s="520">
        <v>4</v>
      </c>
      <c r="D26" s="473" t="s">
        <v>78</v>
      </c>
      <c r="E26" s="528" t="s">
        <v>79</v>
      </c>
      <c r="F26" s="521" t="s">
        <v>42</v>
      </c>
      <c r="G26" s="68" t="s">
        <v>33</v>
      </c>
      <c r="H26" s="68" t="s">
        <v>40</v>
      </c>
      <c r="I26" s="68" t="s">
        <v>80</v>
      </c>
      <c r="J26" s="68" t="s">
        <v>36</v>
      </c>
      <c r="K26" s="68">
        <v>2012</v>
      </c>
      <c r="L26" s="68"/>
      <c r="M26" s="362"/>
      <c r="U26" s="419"/>
    </row>
    <row r="27" spans="2:21" s="30" customFormat="1" ht="95.25" thickBot="1">
      <c r="B27" s="638"/>
      <c r="C27" s="524">
        <v>5</v>
      </c>
      <c r="D27" s="525" t="s">
        <v>507</v>
      </c>
      <c r="E27" s="531" t="s">
        <v>508</v>
      </c>
      <c r="F27" s="526" t="s">
        <v>32</v>
      </c>
      <c r="G27" s="70" t="s">
        <v>33</v>
      </c>
      <c r="H27" s="70" t="s">
        <v>81</v>
      </c>
      <c r="I27" s="70" t="s">
        <v>35</v>
      </c>
      <c r="J27" s="70" t="s">
        <v>36</v>
      </c>
      <c r="K27" s="70">
        <v>2017</v>
      </c>
      <c r="L27" s="70"/>
      <c r="M27" s="363"/>
      <c r="U27" s="419"/>
    </row>
    <row r="28" spans="2:21" ht="34.5" customHeight="1">
      <c r="D28" s="639" t="s">
        <v>82</v>
      </c>
      <c r="E28" s="640"/>
    </row>
    <row r="29" spans="2:21" ht="34.35" customHeight="1">
      <c r="E29" s="30"/>
      <c r="M29" s="25"/>
      <c r="N29" s="25"/>
    </row>
    <row r="30" spans="2:21" s="30" customFormat="1" ht="16.350000000000001" customHeight="1">
      <c r="M30" s="25"/>
      <c r="N30" s="25"/>
    </row>
    <row r="31" spans="2:21">
      <c r="M31" s="320"/>
      <c r="N31" s="320"/>
      <c r="O31" s="320"/>
      <c r="P31" s="320"/>
      <c r="Q31" s="320"/>
      <c r="R31" s="320"/>
    </row>
    <row r="32" spans="2:21">
      <c r="M32" s="321"/>
      <c r="N32" s="321"/>
      <c r="O32" s="321"/>
      <c r="P32" s="321"/>
      <c r="Q32" s="321"/>
      <c r="R32" s="321"/>
    </row>
    <row r="33" spans="2:18">
      <c r="M33" s="26"/>
      <c r="N33" s="26"/>
      <c r="O33" s="26"/>
      <c r="P33" s="26"/>
      <c r="Q33" s="26"/>
      <c r="R33" s="26"/>
    </row>
    <row r="34" spans="2:18">
      <c r="M34" s="26"/>
      <c r="N34" s="26"/>
      <c r="O34" s="26"/>
      <c r="P34" s="26"/>
      <c r="Q34" s="26"/>
      <c r="R34" s="26"/>
    </row>
    <row r="35" spans="2:18" s="30" customFormat="1" ht="29.25" customHeight="1">
      <c r="M35" s="26"/>
      <c r="N35" s="26"/>
      <c r="O35" s="26"/>
      <c r="P35" s="26"/>
      <c r="Q35" s="26"/>
      <c r="R35" s="26"/>
    </row>
    <row r="36" spans="2:18" s="30" customFormat="1">
      <c r="M36" s="26"/>
      <c r="N36" s="26"/>
      <c r="O36" s="26"/>
      <c r="P36" s="26"/>
      <c r="Q36" s="26"/>
      <c r="R36" s="26"/>
    </row>
    <row r="37" spans="2:18">
      <c r="M37" s="26"/>
      <c r="N37" s="26"/>
      <c r="O37" s="26"/>
      <c r="P37" s="26"/>
      <c r="Q37" s="26"/>
      <c r="R37" s="26"/>
    </row>
    <row r="39" spans="2:18">
      <c r="F39"/>
    </row>
    <row r="40" spans="2:18">
      <c r="B40" s="21" t="s">
        <v>29</v>
      </c>
      <c r="D40" s="21"/>
      <c r="E40" s="21"/>
      <c r="F40" s="21"/>
      <c r="G40" s="21"/>
      <c r="H40" s="21"/>
      <c r="I40" s="21"/>
      <c r="J40" s="21"/>
      <c r="K40" s="21"/>
      <c r="L40" s="21"/>
    </row>
    <row r="41" spans="2:18" ht="14.45" customHeight="1">
      <c r="B41" s="26" t="s">
        <v>83</v>
      </c>
      <c r="D41" s="26"/>
      <c r="E41" s="26"/>
      <c r="F41" s="26"/>
      <c r="G41" s="26"/>
      <c r="H41" s="26"/>
      <c r="I41" s="26"/>
      <c r="J41" s="26"/>
      <c r="K41" s="26"/>
      <c r="L41" s="26"/>
    </row>
    <row r="42" spans="2:18" ht="14.45" customHeight="1">
      <c r="B42" s="626" t="s">
        <v>84</v>
      </c>
      <c r="C42" s="626"/>
      <c r="D42" s="626"/>
      <c r="E42" s="626"/>
      <c r="F42" s="626"/>
      <c r="G42" s="626"/>
      <c r="H42" s="626"/>
      <c r="I42" s="626"/>
      <c r="J42" s="626"/>
      <c r="K42" s="626"/>
      <c r="L42" s="626"/>
    </row>
    <row r="43" spans="2:18">
      <c r="B43" s="210"/>
      <c r="C43" s="210"/>
      <c r="D43" s="210"/>
      <c r="E43" s="210"/>
      <c r="F43" s="210"/>
      <c r="G43" s="210"/>
      <c r="H43" s="210"/>
      <c r="I43" s="210"/>
      <c r="J43" s="358"/>
      <c r="K43" s="210"/>
      <c r="L43" s="210"/>
    </row>
    <row r="44" spans="2:18">
      <c r="B44" s="628" t="s">
        <v>2</v>
      </c>
      <c r="C44" s="628"/>
      <c r="D44" s="628"/>
      <c r="E44" s="628"/>
      <c r="F44" s="628"/>
      <c r="G44" s="628"/>
      <c r="H44" s="628"/>
      <c r="I44" s="628"/>
      <c r="J44" s="628"/>
      <c r="K44" s="628"/>
      <c r="L44" s="628"/>
    </row>
    <row r="45" spans="2:18">
      <c r="B45" s="641" t="s">
        <v>85</v>
      </c>
      <c r="C45" s="641"/>
      <c r="D45" s="641"/>
      <c r="E45" s="641"/>
      <c r="F45" s="641"/>
      <c r="G45" s="641"/>
      <c r="H45" s="641"/>
      <c r="I45" s="641"/>
      <c r="J45" s="641"/>
      <c r="K45" s="641"/>
      <c r="L45" s="641"/>
    </row>
    <row r="46" spans="2:18">
      <c r="B46" s="629" t="s">
        <v>86</v>
      </c>
      <c r="C46" s="629"/>
      <c r="D46" s="629"/>
      <c r="E46" s="629"/>
      <c r="F46" s="629"/>
      <c r="G46" s="629"/>
      <c r="H46" s="629"/>
      <c r="I46" s="629"/>
      <c r="J46" s="629"/>
      <c r="K46" s="629"/>
      <c r="L46" s="629"/>
    </row>
    <row r="47" spans="2:18">
      <c r="B47" s="629" t="s">
        <v>87</v>
      </c>
      <c r="C47" s="629"/>
      <c r="D47" s="629"/>
      <c r="E47" s="629"/>
      <c r="F47" s="629"/>
      <c r="G47" s="629"/>
      <c r="H47" s="629"/>
      <c r="I47" s="629"/>
      <c r="J47" s="629"/>
      <c r="K47" s="629"/>
      <c r="L47" s="629"/>
    </row>
    <row r="48" spans="2:18" ht="15" customHeight="1">
      <c r="B48" s="642" t="s">
        <v>88</v>
      </c>
      <c r="C48" s="642"/>
      <c r="D48" s="642"/>
      <c r="E48" s="642"/>
      <c r="F48" s="642"/>
      <c r="G48" s="642"/>
      <c r="H48" s="642"/>
      <c r="I48" s="642"/>
      <c r="J48" s="642"/>
      <c r="K48" s="642"/>
      <c r="L48" s="642"/>
    </row>
    <row r="49" spans="2:12">
      <c r="B49" s="629" t="s">
        <v>89</v>
      </c>
      <c r="C49" s="629"/>
      <c r="D49" s="629"/>
      <c r="E49" s="629"/>
      <c r="F49" s="629"/>
      <c r="G49" s="629"/>
      <c r="H49" s="629"/>
      <c r="I49" s="629"/>
      <c r="J49" s="629"/>
      <c r="K49" s="629"/>
      <c r="L49" s="629"/>
    </row>
    <row r="50" spans="2:12">
      <c r="B50" s="629" t="s">
        <v>90</v>
      </c>
      <c r="C50" s="629"/>
      <c r="D50" s="629"/>
      <c r="E50" s="629"/>
      <c r="F50" s="629"/>
      <c r="G50" s="629"/>
      <c r="H50" s="629"/>
      <c r="I50" s="629"/>
      <c r="J50" s="629"/>
      <c r="K50" s="629"/>
      <c r="L50" s="629"/>
    </row>
    <row r="51" spans="2:12">
      <c r="B51" s="629" t="s">
        <v>91</v>
      </c>
      <c r="C51" s="629"/>
      <c r="D51" s="629"/>
      <c r="E51" s="629"/>
      <c r="F51" s="629"/>
      <c r="G51" s="629"/>
      <c r="H51" s="629"/>
      <c r="I51" s="629"/>
      <c r="J51" s="629"/>
      <c r="K51" s="629"/>
      <c r="L51" s="629"/>
    </row>
  </sheetData>
  <mergeCells count="14">
    <mergeCell ref="B47:L47"/>
    <mergeCell ref="B50:L50"/>
    <mergeCell ref="B51:L51"/>
    <mergeCell ref="B45:L45"/>
    <mergeCell ref="B49:L49"/>
    <mergeCell ref="B48:L48"/>
    <mergeCell ref="B42:L42"/>
    <mergeCell ref="C3:L3"/>
    <mergeCell ref="B44:L44"/>
    <mergeCell ref="B46:L46"/>
    <mergeCell ref="B2:M2"/>
    <mergeCell ref="B5:B22"/>
    <mergeCell ref="B23:B27"/>
    <mergeCell ref="D28:E28"/>
  </mergeCells>
  <conditionalFormatting sqref="D17:D21 C5:L6 C8 C11 C13:D13 C15 C22:E22 D10:E10 C16:E16 C23:L27 F9:L22 D28">
    <cfRule type="containsBlanks" dxfId="57" priority="8">
      <formula>LEN(TRIM(C5))=0</formula>
    </cfRule>
  </conditionalFormatting>
  <conditionalFormatting sqref="C7:L7 C9:C10 C12 C14 C17:C21">
    <cfRule type="containsBlanks" dxfId="56" priority="4">
      <formula>LEN(TRIM(C7))=0</formula>
    </cfRule>
  </conditionalFormatting>
  <conditionalFormatting sqref="D8:L8 D9:E9">
    <cfRule type="containsBlanks" dxfId="55" priority="3">
      <formula>LEN(TRIM(D8))=0</formula>
    </cfRule>
  </conditionalFormatting>
  <conditionalFormatting sqref="D11">
    <cfRule type="containsBlanks" dxfId="54" priority="2">
      <formula>LEN(TRIM(D11))=0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H23:H27</xm:sqref>
        </x14:dataValidation>
        <x14:dataValidation type="list" allowBlank="1" showErrorMessage="1" promptTitle="INDICATOR" prompt="select">
          <x14:formula1>
            <xm:f>Menus!$E$2:$E$6</xm:f>
          </x14:formula1>
          <xm:sqref>H5:H22</xm:sqref>
        </x14:dataValidation>
        <x14:dataValidation type="list" allowBlank="1" showInputMessage="1" showErrorMessage="1">
          <x14:formula1>
            <xm:f>Menus!$B$2:$B$6</xm:f>
          </x14:formula1>
          <xm:sqref>F5:F27</xm:sqref>
        </x14:dataValidation>
        <x14:dataValidation type="list" allowBlank="1" showInputMessage="1" showErrorMessage="1" promptTitle="ALTERNATIVE FUEL">
          <x14:formula1>
            <xm:f>Menus!$D$2:$D$11</xm:f>
          </x14:formula1>
          <xm:sqref>G5:G27</xm:sqref>
        </x14:dataValidation>
        <x14:dataValidation type="list" allowBlank="1" showInputMessage="1" showErrorMessage="1" promptTitle="TRANSPORT MODE">
          <x14:formula1>
            <xm:f>Menus!$C$2:$C$7</xm:f>
          </x14:formula1>
          <xm:sqref>I5:I27</xm:sqref>
        </x14:dataValidation>
        <x14:dataValidation type="list" allowBlank="1" showInputMessage="1" showErrorMessage="1" promptTitle="TRANSPORT MODE">
          <x14:formula1>
            <xm:f>Menus!$L$2:$L$5</xm:f>
          </x14:formula1>
          <xm:sqref>J5:J27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zoomScaleNormal="100" zoomScalePageLayoutView="80" workbookViewId="0">
      <selection activeCell="E6" sqref="E6"/>
    </sheetView>
  </sheetViews>
  <sheetFormatPr defaultColWidth="8.7109375" defaultRowHeight="15"/>
  <cols>
    <col min="1" max="1" width="1.7109375" style="30" customWidth="1"/>
    <col min="2" max="2" width="16" style="30" customWidth="1"/>
    <col min="3" max="3" width="7.42578125" style="30" customWidth="1"/>
    <col min="4" max="4" width="29" style="30" customWidth="1"/>
    <col min="5" max="5" width="95" style="30" customWidth="1"/>
    <col min="6" max="6" width="9.140625" style="30" customWidth="1"/>
    <col min="7" max="7" width="19.42578125" style="30" customWidth="1"/>
    <col min="8" max="8" width="17.5703125" style="25" customWidth="1"/>
    <col min="9" max="9" width="13" style="25" customWidth="1"/>
    <col min="10" max="10" width="11.85546875" style="25" customWidth="1"/>
    <col min="11" max="11" width="13" style="25" customWidth="1"/>
    <col min="12" max="13" width="12" style="30" customWidth="1"/>
    <col min="14" max="14" width="11.5703125" style="30" customWidth="1"/>
    <col min="15" max="15" width="12" style="30" customWidth="1"/>
    <col min="16" max="16" width="11" style="30" customWidth="1"/>
    <col min="17" max="17" width="11.5703125" style="30" customWidth="1"/>
    <col min="18" max="18" width="7.28515625" style="30" customWidth="1"/>
    <col min="19" max="19" width="11.7109375" style="30" customWidth="1"/>
    <col min="20" max="20" width="5.28515625" style="30" customWidth="1"/>
    <col min="21" max="21" width="5.7109375" style="30" customWidth="1"/>
    <col min="22" max="22" width="34.7109375" style="30" customWidth="1"/>
    <col min="23" max="23" width="3.7109375" style="30" customWidth="1"/>
    <col min="24" max="16384" width="8.7109375" style="30"/>
  </cols>
  <sheetData>
    <row r="1" spans="1:24" ht="15.75" thickBot="1">
      <c r="B1" s="30" t="s">
        <v>92</v>
      </c>
    </row>
    <row r="2" spans="1:24" ht="16.350000000000001" customHeight="1" thickBot="1">
      <c r="A2" s="6"/>
      <c r="B2" s="643" t="s">
        <v>93</v>
      </c>
      <c r="C2" s="644"/>
      <c r="D2" s="644"/>
      <c r="E2" s="644"/>
      <c r="F2" s="644"/>
      <c r="G2" s="644"/>
      <c r="H2" s="644"/>
      <c r="I2" s="644"/>
      <c r="J2" s="644"/>
      <c r="K2" s="644"/>
      <c r="L2" s="644"/>
      <c r="M2" s="644"/>
      <c r="N2" s="644"/>
      <c r="O2" s="644"/>
      <c r="P2" s="644"/>
      <c r="Q2" s="644"/>
      <c r="R2" s="644"/>
      <c r="S2" s="644"/>
      <c r="T2" s="644"/>
      <c r="U2" s="644"/>
      <c r="V2" s="645"/>
      <c r="W2" s="25"/>
      <c r="X2" s="25"/>
    </row>
    <row r="3" spans="1:24" ht="15.75" thickBot="1">
      <c r="A3" s="6"/>
      <c r="B3" s="661"/>
      <c r="C3" s="661"/>
      <c r="D3" s="662"/>
      <c r="E3" s="662"/>
      <c r="F3" s="662"/>
      <c r="G3" s="662"/>
      <c r="H3" s="662"/>
      <c r="I3" s="662"/>
      <c r="J3" s="662"/>
      <c r="K3" s="662"/>
      <c r="L3" s="662"/>
      <c r="M3" s="662"/>
      <c r="N3" s="662"/>
      <c r="O3" s="662"/>
      <c r="P3" s="662"/>
      <c r="Q3" s="662"/>
      <c r="R3" s="662"/>
      <c r="S3" s="661"/>
      <c r="T3" s="661"/>
      <c r="U3" s="661"/>
      <c r="V3" s="661"/>
    </row>
    <row r="4" spans="1:24" ht="27.6" customHeight="1" thickBot="1">
      <c r="A4" s="334"/>
      <c r="B4" s="663" t="s">
        <v>18</v>
      </c>
      <c r="C4" s="663" t="s">
        <v>19</v>
      </c>
      <c r="D4" s="674" t="s">
        <v>20</v>
      </c>
      <c r="E4" s="663" t="s">
        <v>21</v>
      </c>
      <c r="F4" s="669" t="s">
        <v>22</v>
      </c>
      <c r="G4" s="659" t="s">
        <v>24</v>
      </c>
      <c r="H4" s="659" t="s">
        <v>94</v>
      </c>
      <c r="I4" s="659" t="s">
        <v>23</v>
      </c>
      <c r="J4" s="646" t="s">
        <v>25</v>
      </c>
      <c r="K4" s="659" t="s">
        <v>26</v>
      </c>
      <c r="L4" s="648" t="s">
        <v>95</v>
      </c>
      <c r="M4" s="649"/>
      <c r="N4" s="649"/>
      <c r="O4" s="650"/>
      <c r="P4" s="651" t="s">
        <v>96</v>
      </c>
      <c r="Q4" s="652"/>
      <c r="R4" s="652"/>
      <c r="S4" s="653" t="s">
        <v>97</v>
      </c>
      <c r="T4" s="655" t="s">
        <v>27</v>
      </c>
      <c r="U4" s="657" t="s">
        <v>28</v>
      </c>
      <c r="V4" s="671" t="s">
        <v>29</v>
      </c>
      <c r="W4" s="13"/>
    </row>
    <row r="5" spans="1:24" ht="33" customHeight="1" thickBot="1">
      <c r="A5" s="334"/>
      <c r="B5" s="664"/>
      <c r="C5" s="664"/>
      <c r="D5" s="675"/>
      <c r="E5" s="664"/>
      <c r="F5" s="670"/>
      <c r="G5" s="660"/>
      <c r="H5" s="660"/>
      <c r="I5" s="660"/>
      <c r="J5" s="647"/>
      <c r="K5" s="660"/>
      <c r="L5" s="329">
        <v>2016</v>
      </c>
      <c r="M5" s="330">
        <v>2017</v>
      </c>
      <c r="N5" s="330">
        <v>2018</v>
      </c>
      <c r="O5" s="331">
        <v>2019</v>
      </c>
      <c r="P5" s="332">
        <v>2020</v>
      </c>
      <c r="Q5" s="390" t="s">
        <v>98</v>
      </c>
      <c r="R5" s="364" t="s">
        <v>99</v>
      </c>
      <c r="S5" s="654"/>
      <c r="T5" s="656"/>
      <c r="U5" s="658"/>
      <c r="V5" s="672"/>
      <c r="W5" s="1"/>
    </row>
    <row r="6" spans="1:24" ht="204">
      <c r="A6" s="333"/>
      <c r="B6" s="435" t="s">
        <v>100</v>
      </c>
      <c r="C6" s="440" t="s">
        <v>101</v>
      </c>
      <c r="D6" s="496" t="s">
        <v>102</v>
      </c>
      <c r="E6" s="446" t="s">
        <v>513</v>
      </c>
      <c r="F6" s="72" t="s">
        <v>55</v>
      </c>
      <c r="G6" s="72" t="s">
        <v>103</v>
      </c>
      <c r="H6" s="72" t="s">
        <v>104</v>
      </c>
      <c r="I6" s="72" t="s">
        <v>33</v>
      </c>
      <c r="J6" s="379" t="s">
        <v>35</v>
      </c>
      <c r="K6" s="379"/>
      <c r="L6" s="503">
        <v>207450</v>
      </c>
      <c r="M6" s="504">
        <v>258900</v>
      </c>
      <c r="N6" s="504">
        <v>185818</v>
      </c>
      <c r="O6" s="505">
        <v>264000</v>
      </c>
      <c r="P6" s="513">
        <v>395000</v>
      </c>
      <c r="Q6" s="504">
        <v>780000</v>
      </c>
      <c r="R6" s="510"/>
      <c r="S6" s="365"/>
      <c r="T6" s="366">
        <v>2008</v>
      </c>
      <c r="U6" s="367"/>
      <c r="V6" s="383" t="s">
        <v>105</v>
      </c>
    </row>
    <row r="7" spans="1:24" ht="25.5">
      <c r="A7" s="426"/>
      <c r="B7" s="436"/>
      <c r="C7" s="441" t="s">
        <v>106</v>
      </c>
      <c r="D7" s="497" t="s">
        <v>107</v>
      </c>
      <c r="E7" s="437" t="s">
        <v>108</v>
      </c>
      <c r="F7" s="437" t="s">
        <v>55</v>
      </c>
      <c r="G7" s="437" t="s">
        <v>103</v>
      </c>
      <c r="H7" s="437" t="s">
        <v>109</v>
      </c>
      <c r="I7" s="437" t="s">
        <v>49</v>
      </c>
      <c r="J7" s="438" t="s">
        <v>35</v>
      </c>
      <c r="K7" s="438"/>
      <c r="L7" s="506">
        <v>-265600</v>
      </c>
      <c r="M7" s="507">
        <v>-351800</v>
      </c>
      <c r="N7" s="507">
        <v>-596900</v>
      </c>
      <c r="O7" s="508">
        <v>-610000</v>
      </c>
      <c r="P7" s="514">
        <v>-700000</v>
      </c>
      <c r="Q7" s="515"/>
      <c r="R7" s="511"/>
      <c r="S7" s="365"/>
      <c r="T7" s="366">
        <v>2008</v>
      </c>
      <c r="U7" s="367"/>
      <c r="V7" s="396" t="s">
        <v>110</v>
      </c>
    </row>
    <row r="8" spans="1:24" ht="114.75">
      <c r="A8" s="333"/>
      <c r="B8" s="436"/>
      <c r="C8" s="441" t="s">
        <v>111</v>
      </c>
      <c r="D8" s="498" t="s">
        <v>112</v>
      </c>
      <c r="E8" s="75" t="s">
        <v>113</v>
      </c>
      <c r="F8" s="75" t="s">
        <v>55</v>
      </c>
      <c r="G8" s="75" t="s">
        <v>103</v>
      </c>
      <c r="H8" s="75" t="s">
        <v>104</v>
      </c>
      <c r="I8" s="75" t="s">
        <v>49</v>
      </c>
      <c r="J8" s="380" t="s">
        <v>35</v>
      </c>
      <c r="K8" s="380"/>
      <c r="L8" s="506">
        <v>28000</v>
      </c>
      <c r="M8" s="507">
        <v>36000</v>
      </c>
      <c r="N8" s="507">
        <v>365000</v>
      </c>
      <c r="O8" s="508">
        <v>596600</v>
      </c>
      <c r="P8" s="514">
        <v>405000</v>
      </c>
      <c r="Q8" s="516">
        <v>520000</v>
      </c>
      <c r="R8" s="512"/>
      <c r="S8" s="78"/>
      <c r="T8" s="79">
        <v>2015</v>
      </c>
      <c r="U8" s="368"/>
      <c r="V8" s="384" t="s">
        <v>114</v>
      </c>
    </row>
    <row r="9" spans="1:24" ht="76.5">
      <c r="A9" s="333"/>
      <c r="B9" s="436"/>
      <c r="C9" s="441" t="s">
        <v>115</v>
      </c>
      <c r="D9" s="498" t="s">
        <v>116</v>
      </c>
      <c r="E9" s="75" t="s">
        <v>117</v>
      </c>
      <c r="F9" s="75" t="s">
        <v>55</v>
      </c>
      <c r="G9" s="75" t="s">
        <v>103</v>
      </c>
      <c r="H9" s="75" t="s">
        <v>118</v>
      </c>
      <c r="I9" s="75" t="s">
        <v>49</v>
      </c>
      <c r="J9" s="380" t="s">
        <v>35</v>
      </c>
      <c r="K9" s="380"/>
      <c r="L9" s="76"/>
      <c r="M9" s="77"/>
      <c r="N9" s="77"/>
      <c r="O9" s="196"/>
      <c r="P9" s="83"/>
      <c r="Q9" s="81"/>
      <c r="R9" s="82"/>
      <c r="S9" s="83"/>
      <c r="T9" s="84"/>
      <c r="U9" s="369"/>
      <c r="V9" s="384" t="s">
        <v>119</v>
      </c>
    </row>
    <row r="10" spans="1:24" ht="115.5">
      <c r="A10" s="333"/>
      <c r="B10" s="436"/>
      <c r="C10" s="441" t="s">
        <v>120</v>
      </c>
      <c r="D10" s="499" t="s">
        <v>121</v>
      </c>
      <c r="E10" s="612" t="s">
        <v>514</v>
      </c>
      <c r="F10" s="437" t="s">
        <v>42</v>
      </c>
      <c r="G10" s="437" t="s">
        <v>103</v>
      </c>
      <c r="H10" s="437" t="s">
        <v>104</v>
      </c>
      <c r="I10" s="75" t="s">
        <v>122</v>
      </c>
      <c r="J10" s="380" t="s">
        <v>49</v>
      </c>
      <c r="K10" s="380"/>
      <c r="L10" s="80"/>
      <c r="M10" s="81"/>
      <c r="N10" s="81"/>
      <c r="O10" s="199"/>
      <c r="P10" s="83"/>
      <c r="Q10" s="81"/>
      <c r="R10" s="82"/>
      <c r="S10" s="83"/>
      <c r="T10" s="84"/>
      <c r="U10" s="369"/>
      <c r="V10" s="396" t="s">
        <v>123</v>
      </c>
    </row>
    <row r="11" spans="1:24" ht="51">
      <c r="A11" s="426"/>
      <c r="B11" s="436"/>
      <c r="C11" s="441" t="s">
        <v>124</v>
      </c>
      <c r="D11" s="498" t="s">
        <v>125</v>
      </c>
      <c r="E11" s="437" t="s">
        <v>126</v>
      </c>
      <c r="F11" s="75" t="s">
        <v>42</v>
      </c>
      <c r="G11" s="75" t="s">
        <v>103</v>
      </c>
      <c r="H11" s="75" t="s">
        <v>104</v>
      </c>
      <c r="I11" s="75" t="s">
        <v>127</v>
      </c>
      <c r="J11" s="380" t="s">
        <v>49</v>
      </c>
      <c r="K11" s="380"/>
      <c r="L11" s="80"/>
      <c r="M11" s="81"/>
      <c r="N11" s="81"/>
      <c r="O11" s="199"/>
      <c r="P11" s="83"/>
      <c r="Q11" s="81"/>
      <c r="R11" s="82"/>
      <c r="S11" s="83"/>
      <c r="T11" s="84"/>
      <c r="U11" s="369"/>
      <c r="V11" s="384" t="s">
        <v>128</v>
      </c>
    </row>
    <row r="12" spans="1:24" ht="140.25">
      <c r="A12" s="426"/>
      <c r="B12" s="436"/>
      <c r="C12" s="441" t="s">
        <v>129</v>
      </c>
      <c r="D12" s="499" t="s">
        <v>130</v>
      </c>
      <c r="E12" s="420" t="s">
        <v>515</v>
      </c>
      <c r="F12" s="75" t="s">
        <v>32</v>
      </c>
      <c r="G12" s="75" t="s">
        <v>103</v>
      </c>
      <c r="H12" s="75" t="s">
        <v>118</v>
      </c>
      <c r="I12" s="75" t="s">
        <v>33</v>
      </c>
      <c r="J12" s="380" t="s">
        <v>35</v>
      </c>
      <c r="K12" s="380"/>
      <c r="L12" s="80"/>
      <c r="M12" s="81"/>
      <c r="N12" s="81"/>
      <c r="O12" s="199"/>
      <c r="P12" s="83"/>
      <c r="Q12" s="81"/>
      <c r="R12" s="82"/>
      <c r="S12" s="83"/>
      <c r="T12" s="84"/>
      <c r="U12" s="369"/>
      <c r="V12" s="451" t="s">
        <v>131</v>
      </c>
    </row>
    <row r="13" spans="1:24" ht="76.5">
      <c r="A13" s="426"/>
      <c r="B13" s="436"/>
      <c r="C13" s="441" t="s">
        <v>132</v>
      </c>
      <c r="D13" s="498" t="s">
        <v>133</v>
      </c>
      <c r="E13" s="449" t="s">
        <v>134</v>
      </c>
      <c r="F13" s="75" t="s">
        <v>55</v>
      </c>
      <c r="G13" s="75" t="s">
        <v>103</v>
      </c>
      <c r="H13" s="75" t="s">
        <v>109</v>
      </c>
      <c r="I13" s="75" t="s">
        <v>33</v>
      </c>
      <c r="J13" s="380" t="s">
        <v>35</v>
      </c>
      <c r="K13" s="380"/>
      <c r="L13" s="80"/>
      <c r="M13" s="81"/>
      <c r="N13" s="81"/>
      <c r="O13" s="199"/>
      <c r="P13" s="83"/>
      <c r="Q13" s="81"/>
      <c r="R13" s="82"/>
      <c r="S13" s="83"/>
      <c r="T13" s="84"/>
      <c r="U13" s="369"/>
      <c r="V13" s="384" t="s">
        <v>135</v>
      </c>
    </row>
    <row r="14" spans="1:24" ht="51">
      <c r="A14" s="333"/>
      <c r="B14" s="436"/>
      <c r="C14" s="441" t="s">
        <v>136</v>
      </c>
      <c r="D14" s="498" t="s">
        <v>137</v>
      </c>
      <c r="E14" s="452" t="s">
        <v>138</v>
      </c>
      <c r="F14" s="75" t="s">
        <v>42</v>
      </c>
      <c r="G14" s="75" t="s">
        <v>103</v>
      </c>
      <c r="H14" s="75" t="s">
        <v>109</v>
      </c>
      <c r="I14" s="75" t="s">
        <v>49</v>
      </c>
      <c r="J14" s="380" t="s">
        <v>35</v>
      </c>
      <c r="K14" s="380"/>
      <c r="L14" s="80"/>
      <c r="M14" s="81"/>
      <c r="N14" s="81"/>
      <c r="O14" s="199"/>
      <c r="P14" s="83"/>
      <c r="Q14" s="81"/>
      <c r="R14" s="82"/>
      <c r="S14" s="83"/>
      <c r="T14" s="84"/>
      <c r="U14" s="369"/>
      <c r="V14" s="384" t="s">
        <v>139</v>
      </c>
    </row>
    <row r="15" spans="1:24" ht="114.75">
      <c r="A15" s="421"/>
      <c r="B15" s="436"/>
      <c r="C15" s="441" t="s">
        <v>140</v>
      </c>
      <c r="D15" s="498" t="s">
        <v>141</v>
      </c>
      <c r="E15" s="448" t="s">
        <v>142</v>
      </c>
      <c r="F15" s="422" t="s">
        <v>32</v>
      </c>
      <c r="G15" s="422" t="s">
        <v>103</v>
      </c>
      <c r="H15" s="422" t="s">
        <v>104</v>
      </c>
      <c r="I15" s="422" t="s">
        <v>33</v>
      </c>
      <c r="J15" s="423" t="s">
        <v>35</v>
      </c>
      <c r="K15" s="423"/>
      <c r="L15" s="80"/>
      <c r="M15" s="81"/>
      <c r="N15" s="81"/>
      <c r="O15" s="199"/>
      <c r="P15" s="83"/>
      <c r="Q15" s="81"/>
      <c r="R15" s="82"/>
      <c r="S15" s="83"/>
      <c r="T15" s="84"/>
      <c r="U15" s="369"/>
      <c r="V15" s="517" t="s">
        <v>143</v>
      </c>
    </row>
    <row r="16" spans="1:24" ht="51">
      <c r="A16" s="426"/>
      <c r="B16" s="436"/>
      <c r="C16" s="442" t="s">
        <v>144</v>
      </c>
      <c r="D16" s="498" t="s">
        <v>145</v>
      </c>
      <c r="E16" s="75" t="s">
        <v>146</v>
      </c>
      <c r="F16" s="422" t="s">
        <v>55</v>
      </c>
      <c r="G16" s="422" t="s">
        <v>103</v>
      </c>
      <c r="H16" s="422" t="s">
        <v>118</v>
      </c>
      <c r="I16" s="422" t="s">
        <v>49</v>
      </c>
      <c r="J16" s="423" t="s">
        <v>35</v>
      </c>
      <c r="K16" s="423" t="s">
        <v>147</v>
      </c>
      <c r="L16" s="80"/>
      <c r="M16" s="81"/>
      <c r="N16" s="81"/>
      <c r="O16" s="199"/>
      <c r="P16" s="83"/>
      <c r="Q16" s="81"/>
      <c r="R16" s="82"/>
      <c r="S16" s="83"/>
      <c r="T16" s="84"/>
      <c r="U16" s="369"/>
      <c r="V16" s="375"/>
    </row>
    <row r="17" spans="1:22" ht="76.5">
      <c r="A17" s="426"/>
      <c r="B17" s="436"/>
      <c r="C17" s="441" t="s">
        <v>148</v>
      </c>
      <c r="D17" s="498" t="s">
        <v>149</v>
      </c>
      <c r="E17" s="449" t="s">
        <v>150</v>
      </c>
      <c r="F17" s="422" t="s">
        <v>55</v>
      </c>
      <c r="G17" s="422" t="s">
        <v>103</v>
      </c>
      <c r="H17" s="422" t="s">
        <v>118</v>
      </c>
      <c r="I17" s="422" t="s">
        <v>49</v>
      </c>
      <c r="J17" s="423" t="s">
        <v>35</v>
      </c>
      <c r="K17" s="423" t="s">
        <v>147</v>
      </c>
      <c r="L17" s="80"/>
      <c r="M17" s="81"/>
      <c r="N17" s="81"/>
      <c r="O17" s="199"/>
      <c r="P17" s="83"/>
      <c r="Q17" s="81"/>
      <c r="R17" s="82"/>
      <c r="S17" s="83"/>
      <c r="T17" s="84"/>
      <c r="U17" s="369"/>
      <c r="V17" s="518" t="s">
        <v>151</v>
      </c>
    </row>
    <row r="18" spans="1:22" ht="38.25">
      <c r="A18" s="426"/>
      <c r="B18" s="436"/>
      <c r="C18" s="441" t="s">
        <v>152</v>
      </c>
      <c r="D18" s="498" t="s">
        <v>153</v>
      </c>
      <c r="E18" s="453" t="s">
        <v>154</v>
      </c>
      <c r="F18" s="422" t="s">
        <v>55</v>
      </c>
      <c r="G18" s="422" t="s">
        <v>103</v>
      </c>
      <c r="H18" s="422" t="s">
        <v>155</v>
      </c>
      <c r="I18" s="422" t="s">
        <v>33</v>
      </c>
      <c r="J18" s="423" t="s">
        <v>35</v>
      </c>
      <c r="K18" s="423" t="s">
        <v>40</v>
      </c>
      <c r="L18" s="80"/>
      <c r="M18" s="81"/>
      <c r="N18" s="81"/>
      <c r="O18" s="199"/>
      <c r="P18" s="83"/>
      <c r="Q18" s="81"/>
      <c r="R18" s="82"/>
      <c r="S18" s="83"/>
      <c r="T18" s="84"/>
      <c r="U18" s="369"/>
      <c r="V18" s="519" t="s">
        <v>156</v>
      </c>
    </row>
    <row r="19" spans="1:22" ht="38.25">
      <c r="A19" s="428"/>
      <c r="B19" s="436"/>
      <c r="C19" s="442" t="s">
        <v>157</v>
      </c>
      <c r="D19" s="499" t="s">
        <v>158</v>
      </c>
      <c r="E19" s="448" t="s">
        <v>159</v>
      </c>
      <c r="F19" s="422" t="s">
        <v>55</v>
      </c>
      <c r="G19" s="422" t="s">
        <v>103</v>
      </c>
      <c r="H19" s="422" t="s">
        <v>118</v>
      </c>
      <c r="I19" s="422" t="s">
        <v>49</v>
      </c>
      <c r="J19" s="423" t="s">
        <v>35</v>
      </c>
      <c r="K19" s="423" t="s">
        <v>36</v>
      </c>
      <c r="L19" s="80"/>
      <c r="M19" s="81"/>
      <c r="N19" s="81"/>
      <c r="O19" s="199"/>
      <c r="P19" s="83"/>
      <c r="Q19" s="81"/>
      <c r="R19" s="82"/>
      <c r="S19" s="83"/>
      <c r="T19" s="84"/>
      <c r="U19" s="369"/>
      <c r="V19" s="384"/>
    </row>
    <row r="20" spans="1:22" ht="77.25">
      <c r="A20" s="426"/>
      <c r="B20" s="436"/>
      <c r="C20" s="441" t="s">
        <v>160</v>
      </c>
      <c r="D20" s="498" t="s">
        <v>161</v>
      </c>
      <c r="E20" s="450" t="s">
        <v>516</v>
      </c>
      <c r="F20" s="422" t="s">
        <v>55</v>
      </c>
      <c r="G20" s="422" t="s">
        <v>162</v>
      </c>
      <c r="H20" s="422"/>
      <c r="I20" s="422" t="s">
        <v>49</v>
      </c>
      <c r="J20" s="423" t="s">
        <v>35</v>
      </c>
      <c r="K20" s="423" t="s">
        <v>39</v>
      </c>
      <c r="L20" s="80"/>
      <c r="M20" s="81"/>
      <c r="N20" s="81"/>
      <c r="O20" s="199"/>
      <c r="P20" s="83"/>
      <c r="Q20" s="81"/>
      <c r="R20" s="82"/>
      <c r="S20" s="83"/>
      <c r="T20" s="84"/>
      <c r="U20" s="369"/>
      <c r="V20" s="375"/>
    </row>
    <row r="21" spans="1:22" ht="51">
      <c r="A21" s="333"/>
      <c r="B21" s="436"/>
      <c r="C21" s="465" t="s">
        <v>163</v>
      </c>
      <c r="D21" s="536" t="s">
        <v>164</v>
      </c>
      <c r="E21" s="454" t="s">
        <v>165</v>
      </c>
      <c r="F21" s="422" t="s">
        <v>55</v>
      </c>
      <c r="G21" s="422" t="s">
        <v>103</v>
      </c>
      <c r="H21" s="422" t="s">
        <v>118</v>
      </c>
      <c r="I21" s="422" t="s">
        <v>49</v>
      </c>
      <c r="J21" s="423" t="s">
        <v>64</v>
      </c>
      <c r="K21" s="423" t="s">
        <v>36</v>
      </c>
      <c r="L21" s="80"/>
      <c r="M21" s="81"/>
      <c r="N21" s="81"/>
      <c r="O21" s="199"/>
      <c r="P21" s="83"/>
      <c r="Q21" s="81"/>
      <c r="R21" s="82"/>
      <c r="S21" s="83"/>
      <c r="T21" s="84"/>
      <c r="U21" s="369"/>
      <c r="V21" s="375"/>
    </row>
    <row r="22" spans="1:22" ht="63.75">
      <c r="A22" s="445"/>
      <c r="B22" s="539"/>
      <c r="C22" s="465" t="s">
        <v>166</v>
      </c>
      <c r="D22" s="536" t="s">
        <v>167</v>
      </c>
      <c r="E22" s="540" t="s">
        <v>168</v>
      </c>
      <c r="F22" s="422" t="s">
        <v>42</v>
      </c>
      <c r="G22" s="422" t="s">
        <v>103</v>
      </c>
      <c r="H22" s="422" t="s">
        <v>118</v>
      </c>
      <c r="I22" s="422" t="s">
        <v>122</v>
      </c>
      <c r="J22" s="423" t="s">
        <v>64</v>
      </c>
      <c r="K22" s="423" t="s">
        <v>36</v>
      </c>
      <c r="L22" s="80"/>
      <c r="M22" s="81"/>
      <c r="N22" s="81"/>
      <c r="O22" s="199"/>
      <c r="P22" s="83"/>
      <c r="Q22" s="81"/>
      <c r="R22" s="82"/>
      <c r="S22" s="83"/>
      <c r="T22" s="84">
        <v>2020</v>
      </c>
      <c r="U22" s="369"/>
      <c r="V22" s="375"/>
    </row>
    <row r="23" spans="1:22" ht="60.75" thickBot="1">
      <c r="A23" s="445"/>
      <c r="B23" s="539"/>
      <c r="C23" s="465" t="s">
        <v>169</v>
      </c>
      <c r="D23" s="536" t="s">
        <v>170</v>
      </c>
      <c r="E23" s="541" t="s">
        <v>171</v>
      </c>
      <c r="F23" s="422" t="s">
        <v>55</v>
      </c>
      <c r="G23" s="422" t="s">
        <v>162</v>
      </c>
      <c r="H23" s="422"/>
      <c r="I23" s="422" t="s">
        <v>33</v>
      </c>
      <c r="J23" s="423" t="s">
        <v>35</v>
      </c>
      <c r="K23" s="423"/>
      <c r="L23" s="80"/>
      <c r="M23" s="81"/>
      <c r="N23" s="81"/>
      <c r="O23" s="199"/>
      <c r="P23" s="83"/>
      <c r="Q23" s="81"/>
      <c r="R23" s="82"/>
      <c r="S23" s="83"/>
      <c r="T23" s="84">
        <v>2019</v>
      </c>
      <c r="U23" s="369"/>
      <c r="V23" s="375"/>
    </row>
    <row r="24" spans="1:22" ht="51">
      <c r="A24" s="333"/>
      <c r="B24" s="667" t="s">
        <v>172</v>
      </c>
      <c r="C24" s="440" t="s">
        <v>173</v>
      </c>
      <c r="D24" s="500" t="s">
        <v>174</v>
      </c>
      <c r="E24" s="72" t="s">
        <v>175</v>
      </c>
      <c r="F24" s="72" t="s">
        <v>49</v>
      </c>
      <c r="G24" s="301"/>
      <c r="H24" s="301"/>
      <c r="I24" s="72" t="s">
        <v>49</v>
      </c>
      <c r="J24" s="379" t="s">
        <v>35</v>
      </c>
      <c r="K24" s="379" t="s">
        <v>36</v>
      </c>
      <c r="L24" s="90"/>
      <c r="M24" s="91"/>
      <c r="N24" s="91"/>
      <c r="O24" s="198"/>
      <c r="P24" s="90"/>
      <c r="Q24" s="91"/>
      <c r="R24" s="92"/>
      <c r="S24" s="538">
        <v>36000</v>
      </c>
      <c r="T24" s="74">
        <v>2019</v>
      </c>
      <c r="U24" s="371">
        <v>2020</v>
      </c>
      <c r="V24" s="372"/>
    </row>
    <row r="25" spans="1:22" ht="116.25" customHeight="1" thickBot="1">
      <c r="B25" s="673"/>
      <c r="C25" s="466" t="s">
        <v>176</v>
      </c>
      <c r="D25" s="533" t="s">
        <v>177</v>
      </c>
      <c r="E25" s="534" t="s">
        <v>142</v>
      </c>
      <c r="F25" s="85" t="s">
        <v>32</v>
      </c>
      <c r="G25" s="302"/>
      <c r="H25" s="302"/>
      <c r="I25" s="85" t="s">
        <v>33</v>
      </c>
      <c r="J25" s="381" t="s">
        <v>40</v>
      </c>
      <c r="K25" s="381"/>
      <c r="L25" s="86"/>
      <c r="M25" s="87"/>
      <c r="N25" s="87"/>
      <c r="O25" s="197"/>
      <c r="P25" s="86"/>
      <c r="Q25" s="87"/>
      <c r="R25" s="88"/>
      <c r="S25" s="86"/>
      <c r="T25" s="89"/>
      <c r="U25" s="370"/>
      <c r="V25" s="385" t="s">
        <v>178</v>
      </c>
    </row>
    <row r="26" spans="1:22" ht="76.5">
      <c r="B26" s="667" t="s">
        <v>179</v>
      </c>
      <c r="C26" s="127" t="s">
        <v>180</v>
      </c>
      <c r="D26" s="501" t="s">
        <v>181</v>
      </c>
      <c r="E26" s="446" t="s">
        <v>182</v>
      </c>
      <c r="F26" s="72" t="s">
        <v>55</v>
      </c>
      <c r="G26" s="301"/>
      <c r="H26" s="301"/>
      <c r="I26" s="72" t="s">
        <v>33</v>
      </c>
      <c r="J26" s="379" t="s">
        <v>35</v>
      </c>
      <c r="K26" s="379" t="s">
        <v>36</v>
      </c>
      <c r="L26" s="502">
        <v>220</v>
      </c>
      <c r="M26" s="509">
        <v>320</v>
      </c>
      <c r="N26" s="91" t="s">
        <v>183</v>
      </c>
      <c r="O26" s="198" t="s">
        <v>184</v>
      </c>
      <c r="P26" s="90"/>
      <c r="Q26" s="91"/>
      <c r="R26" s="92"/>
      <c r="S26" s="73"/>
      <c r="T26" s="74"/>
      <c r="U26" s="371"/>
      <c r="V26" s="372" t="s">
        <v>185</v>
      </c>
    </row>
    <row r="27" spans="1:22" ht="345" thickBot="1">
      <c r="B27" s="668"/>
      <c r="C27" s="126" t="s">
        <v>186</v>
      </c>
      <c r="D27" s="535" t="s">
        <v>187</v>
      </c>
      <c r="E27" s="534" t="s">
        <v>517</v>
      </c>
      <c r="F27" s="85" t="s">
        <v>40</v>
      </c>
      <c r="G27" s="302"/>
      <c r="H27" s="302"/>
      <c r="I27" s="85" t="s">
        <v>40</v>
      </c>
      <c r="J27" s="381" t="s">
        <v>40</v>
      </c>
      <c r="K27" s="381"/>
      <c r="L27" s="86"/>
      <c r="M27" s="87"/>
      <c r="N27" s="87"/>
      <c r="O27" s="197"/>
      <c r="P27" s="86"/>
      <c r="Q27" s="87"/>
      <c r="R27" s="88"/>
      <c r="S27" s="537">
        <v>20000</v>
      </c>
      <c r="T27" s="89">
        <v>2016</v>
      </c>
      <c r="U27" s="370">
        <v>2020</v>
      </c>
      <c r="V27" s="374"/>
    </row>
    <row r="28" spans="1:22" ht="34.5" customHeight="1">
      <c r="D28" s="676" t="s">
        <v>82</v>
      </c>
      <c r="E28" s="676"/>
      <c r="F28" s="676"/>
      <c r="G28" s="676"/>
      <c r="H28" s="676"/>
      <c r="I28" s="676"/>
    </row>
    <row r="29" spans="1:22">
      <c r="D29" s="30" t="s">
        <v>188</v>
      </c>
    </row>
    <row r="30" spans="1:22">
      <c r="B30" s="666" t="s">
        <v>29</v>
      </c>
      <c r="C30" s="666"/>
      <c r="D30" s="666"/>
      <c r="E30" s="666"/>
      <c r="F30" s="666"/>
      <c r="G30" s="666"/>
      <c r="H30" s="666"/>
      <c r="I30" s="666"/>
      <c r="J30" s="666"/>
      <c r="K30" s="666"/>
      <c r="L30" s="666"/>
      <c r="M30" s="666"/>
      <c r="N30" s="666"/>
      <c r="O30" s="666"/>
      <c r="P30" s="666"/>
      <c r="Q30" s="666"/>
      <c r="R30" s="666"/>
      <c r="S30" s="666"/>
      <c r="T30" s="666"/>
      <c r="U30" s="666"/>
      <c r="V30" s="666"/>
    </row>
    <row r="31" spans="1:22" ht="15" customHeight="1">
      <c r="B31" s="665" t="s">
        <v>189</v>
      </c>
      <c r="C31" s="665"/>
      <c r="D31" s="665"/>
      <c r="E31" s="665"/>
      <c r="F31" s="665"/>
      <c r="G31" s="665"/>
      <c r="H31" s="665"/>
      <c r="I31" s="665"/>
      <c r="J31" s="665"/>
      <c r="K31" s="665"/>
      <c r="L31" s="665"/>
      <c r="M31" s="665"/>
      <c r="N31" s="665"/>
      <c r="O31" s="665"/>
      <c r="P31" s="665"/>
      <c r="Q31" s="665"/>
      <c r="R31" s="665"/>
      <c r="S31" s="665"/>
      <c r="T31" s="665"/>
      <c r="U31" s="665"/>
      <c r="V31" s="665"/>
    </row>
    <row r="32" spans="1:22" ht="19.5" customHeight="1">
      <c r="B32" s="30" t="s">
        <v>190</v>
      </c>
    </row>
    <row r="33" spans="2:18">
      <c r="B33" s="30" t="s">
        <v>191</v>
      </c>
    </row>
    <row r="34" spans="2:18">
      <c r="B34" s="30" t="s">
        <v>192</v>
      </c>
    </row>
    <row r="35" spans="2:18">
      <c r="B35" s="30" t="s">
        <v>193</v>
      </c>
    </row>
    <row r="36" spans="2:18">
      <c r="B36" s="30" t="s">
        <v>194</v>
      </c>
    </row>
    <row r="37" spans="2:18">
      <c r="B37" s="30" t="s">
        <v>195</v>
      </c>
    </row>
    <row r="38" spans="2:18">
      <c r="B38" s="30" t="s">
        <v>196</v>
      </c>
    </row>
    <row r="40" spans="2:18">
      <c r="B40" s="628" t="s">
        <v>2</v>
      </c>
      <c r="C40" s="628"/>
      <c r="D40" s="628"/>
      <c r="E40" s="628"/>
      <c r="F40" s="628"/>
      <c r="G40" s="628"/>
      <c r="H40" s="628"/>
      <c r="I40" s="628"/>
      <c r="J40" s="628"/>
      <c r="K40" s="628"/>
      <c r="L40" s="628"/>
      <c r="M40" s="628"/>
      <c r="N40" s="628"/>
      <c r="O40" s="628"/>
      <c r="P40" s="628"/>
      <c r="Q40" s="628"/>
      <c r="R40" s="628"/>
    </row>
    <row r="41" spans="2:18">
      <c r="B41" s="641" t="s">
        <v>85</v>
      </c>
      <c r="C41" s="641"/>
      <c r="D41" s="641"/>
      <c r="E41" s="641"/>
      <c r="F41" s="641"/>
      <c r="G41" s="641"/>
      <c r="H41" s="641"/>
      <c r="I41" s="641"/>
      <c r="J41" s="641"/>
      <c r="K41" s="641"/>
      <c r="L41" s="641"/>
      <c r="M41" s="641"/>
      <c r="N41" s="641"/>
      <c r="O41" s="641"/>
      <c r="P41" s="641"/>
      <c r="Q41" s="641"/>
      <c r="R41" s="641"/>
    </row>
    <row r="42" spans="2:18">
      <c r="B42" s="629" t="s">
        <v>197</v>
      </c>
      <c r="C42" s="629"/>
      <c r="D42" s="629"/>
      <c r="E42" s="629"/>
      <c r="F42" s="629"/>
      <c r="G42" s="629"/>
      <c r="H42" s="629"/>
      <c r="I42" s="629"/>
      <c r="J42" s="629"/>
      <c r="K42" s="629"/>
      <c r="L42" s="629"/>
      <c r="M42" s="629"/>
      <c r="N42" s="629"/>
      <c r="O42" s="629"/>
      <c r="P42" s="629"/>
      <c r="Q42" s="629"/>
      <c r="R42" s="629"/>
    </row>
    <row r="43" spans="2:18">
      <c r="B43" s="629" t="s">
        <v>87</v>
      </c>
      <c r="C43" s="629"/>
      <c r="D43" s="629"/>
      <c r="E43" s="629"/>
      <c r="F43" s="629"/>
      <c r="G43" s="629"/>
      <c r="H43" s="629"/>
      <c r="I43" s="629"/>
      <c r="J43" s="629"/>
      <c r="K43" s="629"/>
      <c r="L43" s="629"/>
      <c r="M43" s="629"/>
      <c r="N43" s="629"/>
      <c r="O43" s="629"/>
      <c r="P43" s="629"/>
      <c r="Q43" s="629"/>
      <c r="R43" s="629"/>
    </row>
    <row r="44" spans="2:18">
      <c r="B44" s="629" t="s">
        <v>89</v>
      </c>
      <c r="C44" s="629"/>
      <c r="D44" s="629"/>
      <c r="E44" s="629"/>
      <c r="F44" s="629"/>
      <c r="G44" s="629"/>
      <c r="H44" s="629"/>
      <c r="I44" s="629"/>
      <c r="J44" s="629"/>
      <c r="K44" s="629"/>
      <c r="L44" s="629"/>
      <c r="M44" s="629"/>
      <c r="N44" s="629"/>
      <c r="O44" s="629"/>
      <c r="P44" s="629"/>
      <c r="Q44" s="629"/>
      <c r="R44" s="629"/>
    </row>
    <row r="45" spans="2:18">
      <c r="B45" s="629" t="s">
        <v>198</v>
      </c>
      <c r="C45" s="629"/>
      <c r="D45" s="629"/>
      <c r="E45" s="629"/>
      <c r="F45" s="629"/>
      <c r="G45" s="629"/>
      <c r="H45" s="629"/>
      <c r="I45" s="629"/>
      <c r="J45" s="629"/>
      <c r="K45" s="629"/>
      <c r="L45" s="629"/>
      <c r="M45" s="629"/>
      <c r="N45" s="629"/>
      <c r="O45" s="629"/>
      <c r="P45" s="629"/>
      <c r="Q45" s="629"/>
      <c r="R45" s="629"/>
    </row>
    <row r="46" spans="2:18">
      <c r="B46" s="629" t="s">
        <v>199</v>
      </c>
      <c r="C46" s="629"/>
      <c r="D46" s="629"/>
      <c r="E46" s="629"/>
      <c r="F46" s="629"/>
      <c r="G46" s="629"/>
      <c r="H46" s="629"/>
      <c r="I46" s="629"/>
      <c r="J46" s="629"/>
      <c r="K46" s="629"/>
      <c r="L46" s="629"/>
      <c r="M46" s="629"/>
      <c r="N46" s="629"/>
      <c r="O46" s="629"/>
      <c r="P46" s="629"/>
      <c r="Q46" s="629"/>
      <c r="R46" s="629"/>
    </row>
    <row r="47" spans="2:18">
      <c r="B47" s="629" t="s">
        <v>88</v>
      </c>
      <c r="C47" s="629"/>
      <c r="D47" s="629"/>
      <c r="E47" s="629"/>
      <c r="F47" s="629"/>
      <c r="G47" s="629"/>
      <c r="H47" s="629"/>
      <c r="I47" s="629"/>
      <c r="J47" s="629"/>
      <c r="K47" s="629"/>
      <c r="L47" s="629"/>
      <c r="M47" s="629"/>
      <c r="N47" s="629"/>
      <c r="O47" s="629"/>
      <c r="P47" s="629"/>
      <c r="Q47" s="629"/>
      <c r="R47" s="629"/>
    </row>
    <row r="48" spans="2:18">
      <c r="B48" s="629" t="s">
        <v>90</v>
      </c>
      <c r="C48" s="629"/>
      <c r="D48" s="629"/>
      <c r="E48" s="629"/>
      <c r="F48" s="629"/>
      <c r="G48" s="629"/>
      <c r="H48" s="629"/>
      <c r="I48" s="629"/>
      <c r="J48" s="629"/>
      <c r="K48" s="629"/>
      <c r="L48" s="629"/>
      <c r="M48" s="629"/>
      <c r="N48" s="629"/>
      <c r="O48" s="629"/>
      <c r="P48" s="629"/>
      <c r="Q48" s="629"/>
      <c r="R48" s="629"/>
    </row>
    <row r="49" spans="2:18">
      <c r="B49" s="629" t="s">
        <v>91</v>
      </c>
      <c r="C49" s="629"/>
      <c r="D49" s="629"/>
      <c r="E49" s="629"/>
      <c r="F49" s="629"/>
      <c r="G49" s="629"/>
      <c r="H49" s="629"/>
      <c r="I49" s="629"/>
      <c r="J49" s="629"/>
      <c r="K49" s="629"/>
      <c r="L49" s="629"/>
      <c r="M49" s="629"/>
      <c r="N49" s="629"/>
      <c r="O49" s="629"/>
      <c r="P49" s="629"/>
      <c r="Q49" s="629"/>
      <c r="R49" s="629"/>
    </row>
    <row r="50" spans="2:18">
      <c r="B50" s="326"/>
      <c r="C50" s="326"/>
      <c r="D50" s="326"/>
      <c r="E50" s="326"/>
      <c r="F50" s="326"/>
      <c r="G50" s="326"/>
      <c r="H50" s="326"/>
      <c r="I50" s="326"/>
      <c r="J50" s="326"/>
      <c r="K50" s="357"/>
      <c r="L50" s="326"/>
    </row>
    <row r="51" spans="2:18">
      <c r="H51" s="30"/>
      <c r="I51" s="30"/>
      <c r="J51" s="30"/>
      <c r="K51" s="30"/>
      <c r="N51" s="324"/>
      <c r="O51" s="324"/>
      <c r="P51" s="324"/>
      <c r="Q51" s="324"/>
      <c r="R51" s="324"/>
    </row>
    <row r="52" spans="2:18" ht="14.1" customHeight="1"/>
    <row r="53" spans="2:18" ht="14.1" customHeight="1"/>
    <row r="54" spans="2:18" ht="14.1" customHeight="1"/>
    <row r="55" spans="2:18" ht="14.1" customHeight="1"/>
    <row r="56" spans="2:18" ht="14.1" customHeight="1"/>
    <row r="58" spans="2:18" ht="14.1" customHeight="1"/>
    <row r="59" spans="2:18" ht="14.1" customHeight="1"/>
    <row r="60" spans="2:18" ht="14.1" customHeight="1"/>
    <row r="61" spans="2:18" ht="14.1" customHeight="1"/>
    <row r="62" spans="2:18" ht="14.1" customHeight="1"/>
    <row r="63" spans="2:18" ht="14.1" customHeight="1"/>
    <row r="64" spans="2:18" ht="14.1" customHeight="1"/>
    <row r="65" ht="14.1" customHeight="1"/>
    <row r="66" ht="14.1" customHeight="1"/>
    <row r="67" ht="14.1" customHeight="1"/>
    <row r="68" ht="14.1" customHeight="1"/>
    <row r="69" ht="14.45" customHeight="1"/>
    <row r="72" ht="14.1" customHeight="1"/>
    <row r="73" ht="14.1" customHeight="1"/>
    <row r="74" ht="14.1" customHeight="1"/>
    <row r="75" ht="14.1" customHeight="1"/>
    <row r="76" ht="14.1" customHeight="1"/>
    <row r="77" ht="14.1" customHeight="1"/>
    <row r="78" ht="14.1" customHeight="1"/>
    <row r="79" ht="14.45" customHeight="1"/>
    <row r="82" spans="14:14" ht="14.1" customHeight="1"/>
    <row r="83" spans="14:14" ht="14.1" customHeight="1"/>
    <row r="84" spans="14:14" ht="14.1" customHeight="1"/>
    <row r="85" spans="14:14" ht="14.1" customHeight="1"/>
    <row r="86" spans="14:14" ht="14.1" customHeight="1"/>
    <row r="87" spans="14:14" ht="14.45" customHeight="1"/>
    <row r="88" spans="14:14" ht="14.1" customHeight="1"/>
    <row r="89" spans="14:14" ht="14.1" customHeight="1"/>
    <row r="90" spans="14:14" ht="38.1" customHeight="1">
      <c r="N90" s="26"/>
    </row>
    <row r="91" spans="14:14" ht="30.95" customHeight="1">
      <c r="N91" s="26"/>
    </row>
    <row r="92" spans="14:14" ht="33" customHeight="1">
      <c r="N92" s="25"/>
    </row>
    <row r="93" spans="14:14" ht="39.950000000000003" customHeight="1"/>
    <row r="94" spans="14:14" ht="21.95" customHeight="1"/>
    <row r="95" spans="14:14" ht="14.1" customHeight="1"/>
    <row r="96" spans="14:14" ht="14.1" customHeight="1"/>
    <row r="97" ht="14.45" customHeight="1"/>
    <row r="98" ht="14.1" customHeight="1"/>
    <row r="99" ht="14.1" customHeight="1"/>
    <row r="100" ht="14.1" customHeight="1"/>
    <row r="101" ht="14.1" customHeight="1"/>
    <row r="102" ht="14.1" customHeight="1"/>
    <row r="103" ht="14.1" customHeight="1"/>
    <row r="104" ht="14.1" customHeight="1"/>
    <row r="105" ht="14.45" customHeight="1"/>
    <row r="106" ht="14.1" customHeight="1"/>
    <row r="107" ht="14.1" customHeight="1"/>
    <row r="108" ht="14.1" customHeight="1"/>
    <row r="109" ht="14.1" customHeight="1"/>
    <row r="110" ht="14.1" customHeight="1"/>
    <row r="111" ht="14.45" customHeight="1"/>
  </sheetData>
  <mergeCells count="33">
    <mergeCell ref="B49:R49"/>
    <mergeCell ref="B41:R41"/>
    <mergeCell ref="B42:R42"/>
    <mergeCell ref="B43:R43"/>
    <mergeCell ref="B44:R44"/>
    <mergeCell ref="B45:R45"/>
    <mergeCell ref="B46:R46"/>
    <mergeCell ref="B48:R48"/>
    <mergeCell ref="B47:R47"/>
    <mergeCell ref="B40:R40"/>
    <mergeCell ref="B31:V31"/>
    <mergeCell ref="B30:V30"/>
    <mergeCell ref="C4:C5"/>
    <mergeCell ref="B26:B27"/>
    <mergeCell ref="F4:F5"/>
    <mergeCell ref="G4:G5"/>
    <mergeCell ref="V4:V5"/>
    <mergeCell ref="B24:B25"/>
    <mergeCell ref="D4:D5"/>
    <mergeCell ref="E4:E5"/>
    <mergeCell ref="D28:I28"/>
    <mergeCell ref="B2:V2"/>
    <mergeCell ref="J4:J5"/>
    <mergeCell ref="L4:O4"/>
    <mergeCell ref="P4:R4"/>
    <mergeCell ref="S4:S5"/>
    <mergeCell ref="T4:T5"/>
    <mergeCell ref="U4:U5"/>
    <mergeCell ref="K4:K5"/>
    <mergeCell ref="B3:V3"/>
    <mergeCell ref="B4:B5"/>
    <mergeCell ref="H4:H5"/>
    <mergeCell ref="I4:I5"/>
  </mergeCells>
  <conditionalFormatting sqref="C6:E7 D8:E8 C27:E27 C24:E24 C25:D26 V25 D17:D20 V17:V19 D16:E16 D13:D15 V13:V15 D10 D11:E12 L27:R27 N26:R26 Q7:R7 R6 R8 C8:C23 L9:R25">
    <cfRule type="containsBlanks" dxfId="53" priority="9">
      <formula>LEN(TRIM(C6))=0</formula>
    </cfRule>
  </conditionalFormatting>
  <conditionalFormatting sqref="S6:U27">
    <cfRule type="containsBlanks" dxfId="52" priority="8">
      <formula>LEN(TRIM(S6))=0</formula>
    </cfRule>
  </conditionalFormatting>
  <conditionalFormatting sqref="D9">
    <cfRule type="containsBlanks" dxfId="51" priority="7">
      <formula>LEN(TRIM(D9))=0</formula>
    </cfRule>
  </conditionalFormatting>
  <conditionalFormatting sqref="V6:V8 V10:V11">
    <cfRule type="containsBlanks" dxfId="50" priority="6">
      <formula>LEN(TRIM(V6))=0</formula>
    </cfRule>
  </conditionalFormatting>
  <conditionalFormatting sqref="V9">
    <cfRule type="containsBlanks" dxfId="49" priority="5">
      <formula>LEN(TRIM(V9))=0</formula>
    </cfRule>
  </conditionalFormatting>
  <conditionalFormatting sqref="E26">
    <cfRule type="containsBlanks" dxfId="48" priority="4">
      <formula>LEN(TRIM(E26))=0</formula>
    </cfRule>
  </conditionalFormatting>
  <conditionalFormatting sqref="E25">
    <cfRule type="containsBlanks" dxfId="47" priority="2">
      <formula>LEN(TRIM(E25))=0</formula>
    </cfRule>
  </conditionalFormatting>
  <conditionalFormatting sqref="E9">
    <cfRule type="containsBlanks" dxfId="46" priority="1">
      <formula>LEN(TRIM(E9))=0</formula>
    </cfRule>
  </conditionalFormatting>
  <dataValidations count="2">
    <dataValidation type="list" allowBlank="1" showInputMessage="1" showErrorMessage="1" sqref="G6:G23">
      <formula1>M1indname</formula1>
    </dataValidation>
    <dataValidation type="list" allowBlank="1" showInputMessage="1" showErrorMessage="1" sqref="H6:H23">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F6:F27</xm:sqref>
        </x14:dataValidation>
        <x14:dataValidation type="list" allowBlank="1" showInputMessage="1" showErrorMessage="1" promptTitle="ALTERNATIVE FUEL">
          <x14:formula1>
            <xm:f>Menus!$D$2:$D$11</xm:f>
          </x14:formula1>
          <xm:sqref>I6:I27</xm:sqref>
        </x14:dataValidation>
        <x14:dataValidation type="list" allowBlank="1" showInputMessage="1" showErrorMessage="1" promptTitle="MODE">
          <x14:formula1>
            <xm:f>Menus!$C$2:$C$7</xm:f>
          </x14:formula1>
          <xm:sqref>J6:J27</xm:sqref>
        </x14:dataValidation>
        <x14:dataValidation type="list" allowBlank="1" showInputMessage="1" showErrorMessage="1" promptTitle="MODE">
          <x14:formula1>
            <xm:f>Menus!$L$2:$L$5</xm:f>
          </x14:formula1>
          <xm:sqref>K6:K27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106" zoomScaleNormal="106" workbookViewId="0">
      <selection activeCell="E9" sqref="E9"/>
    </sheetView>
  </sheetViews>
  <sheetFormatPr defaultColWidth="8.7109375" defaultRowHeight="15"/>
  <cols>
    <col min="1" max="1" width="2.28515625" style="30" customWidth="1"/>
    <col min="2" max="2" width="13.85546875" style="30" customWidth="1"/>
    <col min="3" max="3" width="3.7109375" style="30" customWidth="1"/>
    <col min="4" max="4" width="26.28515625" style="30" customWidth="1"/>
    <col min="5" max="5" width="75.5703125" style="30" customWidth="1"/>
    <col min="6" max="6" width="11.140625" style="30" customWidth="1"/>
    <col min="7" max="7" width="13.28515625" style="30" customWidth="1"/>
    <col min="8" max="8" width="11.28515625" style="30" customWidth="1"/>
    <col min="9" max="9" width="13.140625" style="30" customWidth="1"/>
    <col min="10" max="14" width="8.28515625" style="30" customWidth="1"/>
    <col min="15" max="15" width="9.28515625" style="30" customWidth="1"/>
    <col min="16" max="16" width="9.7109375" style="30" customWidth="1"/>
    <col min="17" max="17" width="11.42578125" style="30" customWidth="1"/>
    <col min="18" max="19" width="5.7109375" style="30" customWidth="1"/>
    <col min="20" max="20" width="12.85546875" style="30" customWidth="1"/>
    <col min="21" max="16384" width="8.7109375" style="30"/>
  </cols>
  <sheetData>
    <row r="1" spans="1:20" ht="15.75" thickBot="1">
      <c r="B1" s="30" t="s">
        <v>200</v>
      </c>
      <c r="O1" s="6"/>
      <c r="P1" s="6"/>
    </row>
    <row r="2" spans="1:20" ht="16.5" thickBot="1">
      <c r="B2" s="630" t="s">
        <v>201</v>
      </c>
      <c r="C2" s="631"/>
      <c r="D2" s="631"/>
      <c r="E2" s="631"/>
      <c r="F2" s="631"/>
      <c r="G2" s="631"/>
      <c r="H2" s="631"/>
      <c r="I2" s="631"/>
      <c r="J2" s="631"/>
      <c r="K2" s="631"/>
      <c r="L2" s="631"/>
      <c r="M2" s="631"/>
      <c r="N2" s="631"/>
      <c r="O2" s="631"/>
      <c r="P2" s="631"/>
      <c r="Q2" s="631"/>
      <c r="R2" s="631"/>
      <c r="S2" s="631"/>
      <c r="T2" s="632"/>
    </row>
    <row r="3" spans="1:20" ht="15.75" thickBot="1">
      <c r="B3" s="328"/>
      <c r="C3" s="328"/>
      <c r="D3" s="328"/>
      <c r="E3" s="328"/>
      <c r="F3" s="328"/>
      <c r="G3" s="328"/>
      <c r="H3" s="328"/>
      <c r="I3" s="359"/>
      <c r="J3" s="328"/>
      <c r="K3" s="328"/>
      <c r="L3" s="328"/>
      <c r="M3" s="328"/>
      <c r="N3" s="328"/>
      <c r="O3" s="328"/>
      <c r="P3" s="328"/>
    </row>
    <row r="4" spans="1:20" ht="31.5" customHeight="1" thickBot="1">
      <c r="A4" s="6"/>
      <c r="B4" s="663" t="s">
        <v>18</v>
      </c>
      <c r="C4" s="663" t="s">
        <v>19</v>
      </c>
      <c r="D4" s="680" t="s">
        <v>20</v>
      </c>
      <c r="E4" s="663" t="s">
        <v>21</v>
      </c>
      <c r="F4" s="683" t="s">
        <v>22</v>
      </c>
      <c r="G4" s="677" t="s">
        <v>23</v>
      </c>
      <c r="H4" s="686" t="s">
        <v>25</v>
      </c>
      <c r="I4" s="659" t="s">
        <v>26</v>
      </c>
      <c r="J4" s="648" t="s">
        <v>95</v>
      </c>
      <c r="K4" s="649"/>
      <c r="L4" s="649"/>
      <c r="M4" s="650"/>
      <c r="N4" s="651" t="s">
        <v>96</v>
      </c>
      <c r="O4" s="652"/>
      <c r="P4" s="688"/>
      <c r="Q4" s="689" t="s">
        <v>97</v>
      </c>
      <c r="R4" s="692" t="s">
        <v>27</v>
      </c>
      <c r="S4" s="694" t="s">
        <v>28</v>
      </c>
      <c r="T4" s="677" t="s">
        <v>29</v>
      </c>
    </row>
    <row r="5" spans="1:20" ht="25.5" customHeight="1" thickBot="1">
      <c r="A5" s="6"/>
      <c r="B5" s="679"/>
      <c r="C5" s="664"/>
      <c r="D5" s="681"/>
      <c r="E5" s="682"/>
      <c r="F5" s="684"/>
      <c r="G5" s="685"/>
      <c r="H5" s="687"/>
      <c r="I5" s="660"/>
      <c r="J5" s="337">
        <v>2016</v>
      </c>
      <c r="K5" s="335">
        <v>2017</v>
      </c>
      <c r="L5" s="335">
        <v>2018</v>
      </c>
      <c r="M5" s="336">
        <v>2019</v>
      </c>
      <c r="N5" s="23">
        <v>2020</v>
      </c>
      <c r="O5" s="131" t="s">
        <v>202</v>
      </c>
      <c r="P5" s="24" t="s">
        <v>99</v>
      </c>
      <c r="Q5" s="690"/>
      <c r="R5" s="693"/>
      <c r="S5" s="695"/>
      <c r="T5" s="678"/>
    </row>
    <row r="6" spans="1:20" ht="127.5">
      <c r="A6" s="6"/>
      <c r="B6" s="696" t="s">
        <v>203</v>
      </c>
      <c r="C6" s="440">
        <v>1</v>
      </c>
      <c r="D6" s="439" t="s">
        <v>204</v>
      </c>
      <c r="E6" s="463" t="s">
        <v>521</v>
      </c>
      <c r="F6" s="432" t="s">
        <v>32</v>
      </c>
      <c r="G6" s="93" t="s">
        <v>33</v>
      </c>
      <c r="H6" s="382" t="s">
        <v>35</v>
      </c>
      <c r="I6" s="122" t="s">
        <v>36</v>
      </c>
      <c r="J6" s="429"/>
      <c r="K6" s="94"/>
      <c r="L6" s="94"/>
      <c r="M6" s="95"/>
      <c r="N6" s="96"/>
      <c r="O6" s="97"/>
      <c r="P6" s="98" t="s">
        <v>205</v>
      </c>
      <c r="Q6" s="73">
        <v>64700</v>
      </c>
      <c r="R6" s="74">
        <v>2013</v>
      </c>
      <c r="S6" s="371">
        <v>2017</v>
      </c>
      <c r="T6" s="372"/>
    </row>
    <row r="7" spans="1:20" ht="63.75">
      <c r="A7" s="6"/>
      <c r="B7" s="697"/>
      <c r="C7" s="441">
        <v>2</v>
      </c>
      <c r="D7" s="448" t="s">
        <v>206</v>
      </c>
      <c r="E7" s="107" t="s">
        <v>522</v>
      </c>
      <c r="F7" s="433" t="s">
        <v>32</v>
      </c>
      <c r="G7" s="68" t="s">
        <v>33</v>
      </c>
      <c r="H7" s="107" t="s">
        <v>35</v>
      </c>
      <c r="I7" s="69" t="s">
        <v>36</v>
      </c>
      <c r="J7" s="430"/>
      <c r="K7" s="99"/>
      <c r="L7" s="99"/>
      <c r="M7" s="100"/>
      <c r="N7" s="101"/>
      <c r="O7" s="99"/>
      <c r="P7" s="100"/>
      <c r="Q7" s="78">
        <v>3300</v>
      </c>
      <c r="R7" s="79">
        <v>2019</v>
      </c>
      <c r="S7" s="368"/>
      <c r="T7" s="373"/>
    </row>
    <row r="8" spans="1:20" ht="89.25">
      <c r="A8" s="6"/>
      <c r="B8" s="697"/>
      <c r="C8" s="441"/>
      <c r="D8" s="464" t="s">
        <v>207</v>
      </c>
      <c r="E8" s="461" t="s">
        <v>523</v>
      </c>
      <c r="F8" s="433" t="s">
        <v>49</v>
      </c>
      <c r="G8" s="68" t="s">
        <v>49</v>
      </c>
      <c r="H8" s="107" t="s">
        <v>35</v>
      </c>
      <c r="I8" s="69" t="s">
        <v>36</v>
      </c>
      <c r="J8" s="430"/>
      <c r="K8" s="99"/>
      <c r="L8" s="99"/>
      <c r="M8" s="100"/>
      <c r="N8" s="101"/>
      <c r="O8" s="99"/>
      <c r="P8" s="100"/>
      <c r="Q8" s="83">
        <v>30000</v>
      </c>
      <c r="R8" s="84">
        <v>2017</v>
      </c>
      <c r="S8" s="369">
        <v>2018</v>
      </c>
      <c r="T8" s="373"/>
    </row>
    <row r="9" spans="1:20" ht="90">
      <c r="A9" s="6"/>
      <c r="B9" s="697"/>
      <c r="C9" s="465"/>
      <c r="D9" s="545" t="s">
        <v>208</v>
      </c>
      <c r="E9" s="447" t="s">
        <v>524</v>
      </c>
      <c r="F9" s="433" t="s">
        <v>49</v>
      </c>
      <c r="G9" s="68" t="s">
        <v>40</v>
      </c>
      <c r="H9" s="107" t="s">
        <v>40</v>
      </c>
      <c r="I9" s="69" t="s">
        <v>36</v>
      </c>
      <c r="J9" s="462"/>
      <c r="K9" s="201"/>
      <c r="L9" s="201"/>
      <c r="M9" s="202"/>
      <c r="N9" s="200"/>
      <c r="O9" s="201"/>
      <c r="P9" s="202"/>
      <c r="Q9" s="83">
        <v>4200</v>
      </c>
      <c r="R9" s="84">
        <v>2018</v>
      </c>
      <c r="S9" s="369">
        <v>2019</v>
      </c>
      <c r="T9" s="375"/>
    </row>
    <row r="10" spans="1:20" ht="140.25">
      <c r="A10" s="6"/>
      <c r="B10" s="697"/>
      <c r="C10" s="465"/>
      <c r="D10" s="469" t="s">
        <v>209</v>
      </c>
      <c r="E10" s="69" t="s">
        <v>518</v>
      </c>
      <c r="F10" s="433" t="s">
        <v>49</v>
      </c>
      <c r="G10" s="68" t="s">
        <v>127</v>
      </c>
      <c r="H10" s="107" t="s">
        <v>49</v>
      </c>
      <c r="I10" s="69" t="s">
        <v>36</v>
      </c>
      <c r="J10" s="462"/>
      <c r="K10" s="201"/>
      <c r="L10" s="201"/>
      <c r="M10" s="202"/>
      <c r="N10" s="200"/>
      <c r="O10" s="201"/>
      <c r="P10" s="202"/>
      <c r="Q10" s="83"/>
      <c r="R10" s="84">
        <v>2019</v>
      </c>
      <c r="S10" s="369">
        <v>2020</v>
      </c>
      <c r="T10" s="375"/>
    </row>
    <row r="11" spans="1:20" ht="76.5">
      <c r="A11" s="6"/>
      <c r="B11" s="697"/>
      <c r="C11" s="465"/>
      <c r="D11" s="469" t="s">
        <v>210</v>
      </c>
      <c r="E11" s="470" t="s">
        <v>211</v>
      </c>
      <c r="F11" s="433" t="s">
        <v>42</v>
      </c>
      <c r="G11" s="68" t="s">
        <v>40</v>
      </c>
      <c r="H11" s="107" t="s">
        <v>40</v>
      </c>
      <c r="I11" s="69" t="s">
        <v>40</v>
      </c>
      <c r="J11" s="462"/>
      <c r="K11" s="201"/>
      <c r="L11" s="201"/>
      <c r="M11" s="202"/>
      <c r="N11" s="200"/>
      <c r="O11" s="201"/>
      <c r="P11" s="202"/>
      <c r="Q11" s="83"/>
      <c r="R11" s="84"/>
      <c r="S11" s="369"/>
      <c r="T11" s="375"/>
    </row>
    <row r="12" spans="1:20" ht="63.75">
      <c r="A12" s="6"/>
      <c r="B12" s="697"/>
      <c r="C12" s="465"/>
      <c r="D12" s="469" t="s">
        <v>212</v>
      </c>
      <c r="E12" s="613" t="s">
        <v>213</v>
      </c>
      <c r="F12" s="433" t="s">
        <v>49</v>
      </c>
      <c r="G12" s="68" t="s">
        <v>127</v>
      </c>
      <c r="H12" s="107" t="s">
        <v>214</v>
      </c>
      <c r="I12" s="69" t="s">
        <v>40</v>
      </c>
      <c r="J12" s="462"/>
      <c r="K12" s="201"/>
      <c r="L12" s="201"/>
      <c r="M12" s="202"/>
      <c r="N12" s="200"/>
      <c r="O12" s="201"/>
      <c r="P12" s="202"/>
      <c r="Q12" s="83"/>
      <c r="R12" s="84"/>
      <c r="S12" s="369"/>
      <c r="T12" s="375"/>
    </row>
    <row r="13" spans="1:20" ht="242.25">
      <c r="A13" s="6"/>
      <c r="B13" s="697"/>
      <c r="C13" s="465"/>
      <c r="D13" s="521" t="s">
        <v>215</v>
      </c>
      <c r="E13" s="614" t="s">
        <v>519</v>
      </c>
      <c r="F13" s="433" t="s">
        <v>49</v>
      </c>
      <c r="G13" s="68" t="s">
        <v>49</v>
      </c>
      <c r="H13" s="107" t="s">
        <v>64</v>
      </c>
      <c r="I13" s="69" t="s">
        <v>36</v>
      </c>
      <c r="J13" s="462"/>
      <c r="K13" s="201"/>
      <c r="L13" s="201"/>
      <c r="M13" s="202"/>
      <c r="N13" s="200"/>
      <c r="O13" s="201"/>
      <c r="P13" s="202"/>
      <c r="Q13" s="83">
        <v>30000</v>
      </c>
      <c r="R13" s="84"/>
      <c r="S13" s="369"/>
      <c r="T13" s="375"/>
    </row>
    <row r="14" spans="1:20" ht="15.75" thickBot="1">
      <c r="A14" s="6"/>
      <c r="B14" s="698"/>
      <c r="C14" s="466"/>
      <c r="D14" s="425"/>
      <c r="E14" s="102"/>
      <c r="F14" s="434" t="s">
        <v>32</v>
      </c>
      <c r="G14" s="70" t="s">
        <v>40</v>
      </c>
      <c r="H14" s="102" t="s">
        <v>40</v>
      </c>
      <c r="I14" s="71" t="s">
        <v>40</v>
      </c>
      <c r="J14" s="431"/>
      <c r="K14" s="103"/>
      <c r="L14" s="103"/>
      <c r="M14" s="104"/>
      <c r="N14" s="200"/>
      <c r="O14" s="201"/>
      <c r="P14" s="202"/>
      <c r="Q14" s="83"/>
      <c r="R14" s="84"/>
      <c r="S14" s="369"/>
      <c r="T14" s="374"/>
    </row>
    <row r="15" spans="1:20" ht="102.75" thickBot="1">
      <c r="A15" s="6"/>
      <c r="B15" s="699" t="s">
        <v>216</v>
      </c>
      <c r="C15" s="440">
        <v>1</v>
      </c>
      <c r="D15" s="377" t="s">
        <v>217</v>
      </c>
      <c r="E15" s="382" t="s">
        <v>520</v>
      </c>
      <c r="F15" s="432" t="s">
        <v>55</v>
      </c>
      <c r="G15" s="93" t="s">
        <v>33</v>
      </c>
      <c r="H15" s="382" t="s">
        <v>49</v>
      </c>
      <c r="I15" s="122" t="s">
        <v>40</v>
      </c>
      <c r="J15" s="429"/>
      <c r="K15" s="94"/>
      <c r="L15" s="94"/>
      <c r="M15" s="95"/>
      <c r="N15" s="106"/>
      <c r="O15" s="94"/>
      <c r="P15" s="95"/>
      <c r="Q15" s="90"/>
      <c r="R15" s="74"/>
      <c r="S15" s="371"/>
      <c r="T15" s="376"/>
    </row>
    <row r="16" spans="1:20">
      <c r="B16" s="700"/>
      <c r="C16" s="441">
        <v>2</v>
      </c>
      <c r="D16" s="110"/>
      <c r="E16" s="107"/>
      <c r="F16" s="433" t="s">
        <v>40</v>
      </c>
      <c r="G16" s="68" t="s">
        <v>40</v>
      </c>
      <c r="H16" s="107" t="s">
        <v>40</v>
      </c>
      <c r="I16" s="69" t="s">
        <v>40</v>
      </c>
      <c r="J16" s="430"/>
      <c r="K16" s="99"/>
      <c r="L16" s="99"/>
      <c r="M16" s="100"/>
      <c r="N16" s="101"/>
      <c r="O16" s="99"/>
      <c r="P16" s="100"/>
      <c r="Q16" s="76"/>
      <c r="R16" s="79"/>
      <c r="S16" s="368"/>
      <c r="T16" s="373"/>
    </row>
    <row r="17" spans="2:20">
      <c r="B17" s="700"/>
      <c r="C17" s="467"/>
      <c r="D17" s="110"/>
      <c r="E17" s="107"/>
      <c r="F17" s="433" t="s">
        <v>40</v>
      </c>
      <c r="G17" s="68" t="s">
        <v>40</v>
      </c>
      <c r="H17" s="107" t="s">
        <v>40</v>
      </c>
      <c r="I17" s="69" t="s">
        <v>40</v>
      </c>
      <c r="J17" s="430"/>
      <c r="K17" s="99"/>
      <c r="L17" s="99"/>
      <c r="M17" s="100"/>
      <c r="N17" s="101"/>
      <c r="O17" s="99"/>
      <c r="P17" s="100"/>
      <c r="Q17" s="80"/>
      <c r="R17" s="84" t="s">
        <v>218</v>
      </c>
      <c r="S17" s="369"/>
      <c r="T17" s="373"/>
    </row>
    <row r="18" spans="2:20" ht="19.5" customHeight="1" thickBot="1">
      <c r="B18" s="701"/>
      <c r="C18" s="468"/>
      <c r="D18" s="111"/>
      <c r="E18" s="102"/>
      <c r="F18" s="434" t="s">
        <v>40</v>
      </c>
      <c r="G18" s="70" t="s">
        <v>40</v>
      </c>
      <c r="H18" s="102" t="s">
        <v>40</v>
      </c>
      <c r="I18" s="71" t="s">
        <v>40</v>
      </c>
      <c r="J18" s="431"/>
      <c r="K18" s="103"/>
      <c r="L18" s="103"/>
      <c r="M18" s="104"/>
      <c r="N18" s="105"/>
      <c r="O18" s="103"/>
      <c r="P18" s="104"/>
      <c r="Q18" s="86"/>
      <c r="R18" s="89"/>
      <c r="S18" s="370"/>
      <c r="T18" s="374"/>
    </row>
    <row r="19" spans="2:20">
      <c r="Q19" s="123"/>
      <c r="R19" s="124"/>
      <c r="S19" s="124"/>
    </row>
    <row r="20" spans="2:20">
      <c r="P20" s="3"/>
      <c r="Q20" s="123"/>
      <c r="R20" s="124"/>
      <c r="S20" s="124"/>
    </row>
    <row r="21" spans="2:20">
      <c r="B21" s="666" t="s">
        <v>29</v>
      </c>
      <c r="C21" s="666"/>
      <c r="D21" s="666"/>
      <c r="E21" s="666"/>
      <c r="F21" s="666"/>
      <c r="G21" s="666"/>
      <c r="H21" s="666"/>
      <c r="I21" s="666"/>
      <c r="J21" s="666"/>
      <c r="K21" s="666"/>
      <c r="L21" s="666"/>
      <c r="M21" s="666"/>
      <c r="N21" s="666"/>
      <c r="O21" s="666"/>
      <c r="P21" s="666"/>
      <c r="Q21" s="123"/>
      <c r="R21" s="124"/>
      <c r="S21" s="124"/>
    </row>
    <row r="22" spans="2:20" ht="15.6" customHeight="1">
      <c r="B22" s="629" t="s">
        <v>219</v>
      </c>
      <c r="C22" s="629"/>
      <c r="D22" s="629"/>
      <c r="E22" s="629"/>
      <c r="F22" s="629"/>
      <c r="G22" s="629"/>
      <c r="H22" s="629"/>
      <c r="I22" s="629"/>
      <c r="J22" s="629"/>
      <c r="K22" s="629"/>
      <c r="L22" s="629"/>
      <c r="M22" s="629"/>
      <c r="N22" s="629"/>
      <c r="O22" s="629"/>
      <c r="P22" s="629"/>
      <c r="Q22" s="123"/>
      <c r="R22" s="124"/>
      <c r="S22" s="124"/>
    </row>
    <row r="23" spans="2:20" ht="50.25" customHeight="1">
      <c r="B23" s="691" t="s">
        <v>220</v>
      </c>
      <c r="C23" s="691"/>
      <c r="D23" s="691"/>
      <c r="E23" s="691"/>
      <c r="F23" s="691"/>
      <c r="G23" s="691"/>
      <c r="H23" s="691"/>
      <c r="I23" s="691"/>
      <c r="J23" s="691"/>
      <c r="K23" s="691"/>
      <c r="L23" s="691"/>
      <c r="M23" s="691"/>
      <c r="N23" s="691"/>
      <c r="O23" s="691"/>
      <c r="P23" s="691"/>
    </row>
    <row r="25" spans="2:20" ht="17.25" customHeight="1">
      <c r="B25" s="628" t="s">
        <v>2</v>
      </c>
      <c r="C25" s="628"/>
      <c r="D25" s="628"/>
      <c r="E25" s="628"/>
      <c r="F25" s="628"/>
      <c r="G25" s="628"/>
      <c r="H25" s="628"/>
      <c r="I25" s="628"/>
      <c r="J25" s="628"/>
      <c r="K25" s="628"/>
      <c r="L25" s="628"/>
      <c r="M25" s="628"/>
      <c r="N25" s="628"/>
      <c r="O25" s="628"/>
      <c r="P25" s="628"/>
    </row>
    <row r="26" spans="2:20">
      <c r="B26" s="641" t="s">
        <v>85</v>
      </c>
      <c r="C26" s="641"/>
      <c r="D26" s="641"/>
      <c r="E26" s="641"/>
      <c r="F26" s="641"/>
      <c r="G26" s="641"/>
      <c r="H26" s="641"/>
      <c r="I26" s="641"/>
      <c r="J26" s="641"/>
      <c r="K26" s="641"/>
      <c r="L26" s="641"/>
      <c r="M26" s="641"/>
      <c r="N26" s="641"/>
      <c r="O26" s="641"/>
      <c r="P26" s="641"/>
      <c r="Q26" s="641"/>
      <c r="R26" s="641"/>
      <c r="S26" s="641"/>
    </row>
    <row r="27" spans="2:20">
      <c r="B27" s="629" t="s">
        <v>221</v>
      </c>
      <c r="C27" s="629"/>
      <c r="D27" s="629"/>
      <c r="E27" s="629"/>
      <c r="F27" s="629"/>
      <c r="G27" s="629"/>
      <c r="H27" s="629"/>
      <c r="I27" s="629"/>
      <c r="J27" s="629"/>
      <c r="K27" s="629"/>
      <c r="L27" s="629"/>
      <c r="M27" s="629"/>
      <c r="N27" s="629"/>
      <c r="O27" s="629"/>
      <c r="P27" s="629"/>
      <c r="Q27" s="629"/>
      <c r="R27" s="629"/>
      <c r="S27" s="629"/>
    </row>
    <row r="28" spans="2:20">
      <c r="B28" s="629" t="s">
        <v>87</v>
      </c>
      <c r="C28" s="629"/>
      <c r="D28" s="629"/>
      <c r="E28" s="629"/>
      <c r="F28" s="629"/>
      <c r="G28" s="629"/>
      <c r="H28" s="629"/>
      <c r="I28" s="629"/>
      <c r="J28" s="629"/>
      <c r="K28" s="629"/>
      <c r="L28" s="629"/>
      <c r="M28" s="629"/>
      <c r="N28" s="629"/>
      <c r="O28" s="629"/>
      <c r="P28" s="629"/>
      <c r="Q28" s="629"/>
      <c r="R28" s="629"/>
      <c r="S28" s="629"/>
    </row>
    <row r="29" spans="2:20">
      <c r="B29" s="629" t="s">
        <v>222</v>
      </c>
      <c r="C29" s="629"/>
      <c r="D29" s="629"/>
      <c r="E29" s="629"/>
      <c r="F29" s="629"/>
      <c r="G29" s="629"/>
      <c r="H29" s="629"/>
      <c r="I29" s="629"/>
      <c r="J29" s="629"/>
      <c r="K29" s="629"/>
      <c r="L29" s="629"/>
      <c r="M29" s="629"/>
      <c r="N29" s="629"/>
      <c r="O29" s="629"/>
      <c r="P29" s="629"/>
      <c r="Q29" s="629"/>
      <c r="R29" s="629"/>
      <c r="S29" s="629"/>
    </row>
    <row r="30" spans="2:20">
      <c r="B30" s="629" t="s">
        <v>198</v>
      </c>
      <c r="C30" s="629"/>
      <c r="D30" s="629"/>
      <c r="E30" s="629"/>
      <c r="F30" s="629"/>
      <c r="G30" s="629"/>
      <c r="H30" s="629"/>
      <c r="I30" s="629"/>
      <c r="J30" s="629"/>
      <c r="K30" s="629"/>
      <c r="L30" s="629"/>
      <c r="M30" s="629"/>
      <c r="N30" s="629"/>
      <c r="O30" s="629"/>
      <c r="P30" s="629"/>
      <c r="Q30" s="629"/>
      <c r="R30" s="629"/>
      <c r="S30" s="629"/>
    </row>
    <row r="31" spans="2:20">
      <c r="B31" s="629" t="s">
        <v>223</v>
      </c>
      <c r="C31" s="629"/>
      <c r="D31" s="629"/>
      <c r="E31" s="629"/>
      <c r="F31" s="629"/>
      <c r="G31" s="629"/>
      <c r="H31" s="629"/>
      <c r="I31" s="629"/>
      <c r="J31" s="629"/>
      <c r="K31" s="629"/>
      <c r="L31" s="629"/>
      <c r="M31" s="629"/>
      <c r="N31" s="629"/>
      <c r="O31" s="629"/>
      <c r="P31" s="629"/>
      <c r="Q31" s="629"/>
      <c r="R31" s="629"/>
      <c r="S31" s="629"/>
    </row>
    <row r="32" spans="2:20">
      <c r="B32" s="629" t="s">
        <v>88</v>
      </c>
      <c r="C32" s="629"/>
      <c r="D32" s="629"/>
      <c r="E32" s="629"/>
      <c r="F32" s="629"/>
      <c r="G32" s="629"/>
      <c r="H32" s="629"/>
      <c r="I32" s="629"/>
      <c r="J32" s="629"/>
      <c r="K32" s="629"/>
      <c r="L32" s="629"/>
      <c r="M32" s="629"/>
      <c r="N32" s="629"/>
      <c r="O32" s="629"/>
      <c r="P32" s="629"/>
      <c r="Q32" s="629"/>
      <c r="R32" s="629"/>
      <c r="S32" s="629"/>
    </row>
    <row r="33" spans="2:19">
      <c r="B33" s="629" t="s">
        <v>90</v>
      </c>
      <c r="C33" s="629"/>
      <c r="D33" s="629"/>
      <c r="E33" s="629"/>
      <c r="F33" s="629"/>
      <c r="G33" s="629"/>
      <c r="H33" s="629"/>
      <c r="I33" s="629"/>
      <c r="J33" s="629"/>
      <c r="K33" s="629"/>
      <c r="L33" s="629"/>
      <c r="M33" s="629"/>
      <c r="N33" s="629"/>
      <c r="O33" s="629"/>
      <c r="P33" s="629"/>
      <c r="Q33" s="629"/>
      <c r="R33" s="629"/>
      <c r="S33" s="629"/>
    </row>
    <row r="34" spans="2:19">
      <c r="B34" s="629" t="s">
        <v>91</v>
      </c>
      <c r="C34" s="629"/>
      <c r="D34" s="629"/>
      <c r="E34" s="629"/>
      <c r="F34" s="629"/>
      <c r="G34" s="629"/>
      <c r="H34" s="629"/>
      <c r="I34" s="629"/>
      <c r="J34" s="629"/>
      <c r="K34" s="629"/>
      <c r="L34" s="629"/>
      <c r="M34" s="629"/>
      <c r="N34" s="629"/>
      <c r="O34" s="629"/>
      <c r="P34" s="629"/>
      <c r="Q34" s="629"/>
      <c r="R34" s="629"/>
      <c r="S34" s="629"/>
    </row>
    <row r="35" spans="2:19">
      <c r="B35" s="326"/>
      <c r="C35" s="326"/>
      <c r="D35" s="326"/>
      <c r="E35" s="326"/>
      <c r="F35" s="326"/>
      <c r="G35" s="326"/>
      <c r="H35" s="326"/>
      <c r="I35" s="357"/>
      <c r="J35" s="326"/>
      <c r="K35" s="326"/>
      <c r="L35" s="326"/>
      <c r="M35" s="326"/>
      <c r="N35" s="326"/>
      <c r="O35" s="326"/>
      <c r="P35" s="326"/>
    </row>
    <row r="37" spans="2:19" ht="15" customHeight="1"/>
    <row r="38" spans="2:19" ht="15" customHeight="1"/>
    <row r="39" spans="2:19" ht="15" customHeight="1"/>
    <row r="40" spans="2:19" ht="15" customHeight="1"/>
    <row r="41" spans="2:19" ht="14.45" customHeight="1"/>
    <row r="42" spans="2:19" ht="15" customHeight="1"/>
    <row r="43" spans="2:19" ht="15" customHeight="1"/>
    <row r="44" spans="2:19" ht="14.45" customHeight="1"/>
    <row r="45" spans="2:19" ht="15" customHeight="1"/>
    <row r="46" spans="2:19" ht="15" customHeight="1"/>
    <row r="47" spans="2:19" ht="15" customHeight="1"/>
    <row r="48" spans="2:19" ht="15" customHeight="1"/>
    <row r="49" ht="15" customHeight="1"/>
    <row r="50" ht="15" customHeight="1"/>
    <row r="52" ht="15" customHeight="1"/>
    <row r="53" ht="15" customHeight="1"/>
    <row r="54" ht="15" customHeight="1"/>
    <row r="55" ht="15" customHeight="1"/>
    <row r="56" ht="15" customHeight="1"/>
  </sheetData>
  <mergeCells count="30">
    <mergeCell ref="B30:S30"/>
    <mergeCell ref="I4:I5"/>
    <mergeCell ref="B32:S32"/>
    <mergeCell ref="B23:P23"/>
    <mergeCell ref="B25:P25"/>
    <mergeCell ref="B26:S26"/>
    <mergeCell ref="B27:S27"/>
    <mergeCell ref="B28:S28"/>
    <mergeCell ref="R4:R5"/>
    <mergeCell ref="S4:S5"/>
    <mergeCell ref="B6:B14"/>
    <mergeCell ref="B15:B18"/>
    <mergeCell ref="B22:P22"/>
    <mergeCell ref="B31:S31"/>
    <mergeCell ref="B34:S34"/>
    <mergeCell ref="B33:S33"/>
    <mergeCell ref="T4:T5"/>
    <mergeCell ref="B2:T2"/>
    <mergeCell ref="B21:P21"/>
    <mergeCell ref="B4:B5"/>
    <mergeCell ref="C4:C5"/>
    <mergeCell ref="D4:D5"/>
    <mergeCell ref="E4:E5"/>
    <mergeCell ref="F4:F5"/>
    <mergeCell ref="G4:G5"/>
    <mergeCell ref="H4:H5"/>
    <mergeCell ref="J4:M4"/>
    <mergeCell ref="N4:P4"/>
    <mergeCell ref="Q4:Q5"/>
    <mergeCell ref="B29:S29"/>
  </mergeCells>
  <conditionalFormatting sqref="C14:M18 D8 C6:C13 E6:M8 E10:E13 F9:M13">
    <cfRule type="containsBlanks" dxfId="45" priority="3">
      <formula>LEN(TRIM(C6))=0</formula>
    </cfRule>
  </conditionalFormatting>
  <conditionalFormatting sqref="D6">
    <cfRule type="containsBlanks" dxfId="44" priority="1">
      <formula>LEN(TRIM(D6))=0</formula>
    </cfRule>
  </conditionalFormatting>
  <pageMargins left="0.7" right="0.7" top="0.75" bottom="0.75" header="0.3" footer="0.3"/>
  <pageSetup paperSize="9"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F15:F18 F12</xm:sqref>
        </x14:dataValidation>
        <x14:dataValidation type="list" allowBlank="1" showInputMessage="1" showErrorMessage="1" promptTitle="MODE">
          <x14:formula1>
            <xm:f>Menus!$C$2:$C$7</xm:f>
          </x14:formula1>
          <xm:sqref>H6:H18</xm:sqref>
        </x14:dataValidation>
        <x14:dataValidation type="list" allowBlank="1" showInputMessage="1" showErrorMessage="1" promptTitle="ALTERNATIVE FUEL">
          <x14:formula1>
            <xm:f>Menus!$D$2:$D$11</xm:f>
          </x14:formula1>
          <xm:sqref>G6:G18</xm:sqref>
        </x14:dataValidation>
        <x14:dataValidation type="list" allowBlank="1" showInputMessage="1" showErrorMessage="1" promptTitle="MODE">
          <x14:formula1>
            <xm:f>Menus!$L$2:$L$5</xm:f>
          </x14:formula1>
          <xm:sqref>I6:I18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topLeftCell="A8" zoomScale="70" zoomScaleNormal="70" workbookViewId="0">
      <selection activeCell="B22" sqref="B22:Q22"/>
    </sheetView>
  </sheetViews>
  <sheetFormatPr defaultColWidth="8.7109375" defaultRowHeight="15"/>
  <cols>
    <col min="1" max="1" width="2.140625" customWidth="1"/>
    <col min="2" max="2" width="4.28515625" customWidth="1"/>
    <col min="3" max="3" width="17" customWidth="1"/>
    <col min="4" max="4" width="136.85546875" customWidth="1"/>
    <col min="5" max="5" width="11.7109375" style="30"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c r="B1" t="s">
        <v>224</v>
      </c>
    </row>
    <row r="2" spans="2:18" ht="16.5" thickBot="1">
      <c r="B2" s="630" t="s">
        <v>225</v>
      </c>
      <c r="C2" s="631"/>
      <c r="D2" s="631"/>
      <c r="E2" s="631"/>
      <c r="F2" s="631"/>
      <c r="G2" s="631"/>
      <c r="H2" s="631"/>
      <c r="I2" s="631"/>
      <c r="J2" s="631"/>
      <c r="K2" s="631"/>
      <c r="L2" s="631"/>
      <c r="M2" s="631"/>
      <c r="N2" s="631"/>
      <c r="O2" s="631"/>
      <c r="P2" s="631"/>
      <c r="Q2" s="631"/>
      <c r="R2" s="632"/>
    </row>
    <row r="3" spans="2:18" ht="15.75" thickBot="1">
      <c r="B3" s="702"/>
      <c r="C3" s="702"/>
      <c r="D3" s="702"/>
      <c r="E3" s="702"/>
      <c r="F3" s="702"/>
      <c r="G3" s="702"/>
      <c r="H3" s="702"/>
      <c r="I3" s="702"/>
      <c r="J3" s="702"/>
      <c r="K3" s="702"/>
      <c r="L3" s="702"/>
      <c r="M3" s="702"/>
      <c r="N3" s="702"/>
      <c r="O3" s="702"/>
      <c r="P3" s="702"/>
      <c r="Q3" s="702"/>
    </row>
    <row r="4" spans="2:18" ht="32.25" customHeight="1" thickBot="1">
      <c r="B4" s="669" t="s">
        <v>19</v>
      </c>
      <c r="C4" s="663" t="s">
        <v>20</v>
      </c>
      <c r="D4" s="663" t="s">
        <v>21</v>
      </c>
      <c r="E4" s="663" t="s">
        <v>22</v>
      </c>
      <c r="F4" s="677" t="s">
        <v>23</v>
      </c>
      <c r="G4" s="686" t="s">
        <v>25</v>
      </c>
      <c r="H4" s="648" t="s">
        <v>95</v>
      </c>
      <c r="I4" s="649"/>
      <c r="J4" s="649"/>
      <c r="K4" s="650"/>
      <c r="L4" s="651" t="s">
        <v>96</v>
      </c>
      <c r="M4" s="652"/>
      <c r="N4" s="652"/>
      <c r="O4" s="707" t="s">
        <v>226</v>
      </c>
      <c r="P4" s="692" t="s">
        <v>27</v>
      </c>
      <c r="Q4" s="694" t="s">
        <v>28</v>
      </c>
      <c r="R4" s="677" t="s">
        <v>29</v>
      </c>
    </row>
    <row r="5" spans="2:18" ht="33" customHeight="1" thickBot="1">
      <c r="B5" s="704"/>
      <c r="C5" s="705"/>
      <c r="D5" s="703"/>
      <c r="E5" s="706"/>
      <c r="F5" s="685"/>
      <c r="G5" s="687"/>
      <c r="H5" s="329">
        <v>2016</v>
      </c>
      <c r="I5" s="330">
        <v>2017</v>
      </c>
      <c r="J5" s="330">
        <v>2018</v>
      </c>
      <c r="K5" s="331">
        <v>2019</v>
      </c>
      <c r="L5" s="203">
        <v>2020</v>
      </c>
      <c r="M5" s="414" t="s">
        <v>202</v>
      </c>
      <c r="N5" s="415" t="s">
        <v>99</v>
      </c>
      <c r="O5" s="708"/>
      <c r="P5" s="709"/>
      <c r="Q5" s="710"/>
      <c r="R5" s="678"/>
    </row>
    <row r="6" spans="2:18" ht="84.75" customHeight="1" thickBot="1">
      <c r="B6" s="457">
        <v>1</v>
      </c>
      <c r="C6" s="455" t="s">
        <v>227</v>
      </c>
      <c r="D6" s="460" t="s">
        <v>228</v>
      </c>
      <c r="E6" s="93" t="s">
        <v>49</v>
      </c>
      <c r="F6" s="93" t="s">
        <v>40</v>
      </c>
      <c r="G6" s="122" t="s">
        <v>40</v>
      </c>
      <c r="H6" s="377"/>
      <c r="I6" s="93"/>
      <c r="J6" s="93"/>
      <c r="K6" s="122"/>
      <c r="L6" s="109"/>
      <c r="M6" s="67"/>
      <c r="N6" s="108"/>
      <c r="O6" s="602" t="s">
        <v>229</v>
      </c>
      <c r="P6" s="601">
        <v>2011</v>
      </c>
      <c r="Q6" s="108">
        <v>2017</v>
      </c>
      <c r="R6" s="372"/>
    </row>
    <row r="7" spans="2:18" ht="408.75" customHeight="1" thickBot="1">
      <c r="B7" s="459">
        <v>2</v>
      </c>
      <c r="C7" s="456" t="s">
        <v>230</v>
      </c>
      <c r="D7" s="109" t="s">
        <v>525</v>
      </c>
      <c r="E7" s="68" t="s">
        <v>55</v>
      </c>
      <c r="F7" s="68" t="s">
        <v>49</v>
      </c>
      <c r="G7" s="69" t="s">
        <v>49</v>
      </c>
      <c r="H7" s="110"/>
      <c r="I7" s="68"/>
      <c r="J7" s="68"/>
      <c r="K7" s="69"/>
      <c r="L7" s="110"/>
      <c r="M7" s="68"/>
      <c r="N7" s="107"/>
      <c r="O7" s="132" t="s">
        <v>205</v>
      </c>
      <c r="P7" s="108"/>
      <c r="Q7" s="108"/>
      <c r="R7" s="373"/>
    </row>
    <row r="8" spans="2:18" ht="105">
      <c r="B8" s="458"/>
      <c r="C8" s="616" t="s">
        <v>231</v>
      </c>
      <c r="D8" s="615" t="s">
        <v>232</v>
      </c>
      <c r="E8" s="68" t="s">
        <v>40</v>
      </c>
      <c r="F8" s="68" t="s">
        <v>40</v>
      </c>
      <c r="G8" s="69" t="s">
        <v>40</v>
      </c>
      <c r="H8" s="110"/>
      <c r="I8" s="68"/>
      <c r="J8" s="68"/>
      <c r="K8" s="69"/>
      <c r="L8" s="110"/>
      <c r="M8" s="68"/>
      <c r="N8" s="107"/>
      <c r="O8" s="132" t="s">
        <v>233</v>
      </c>
      <c r="P8" s="108"/>
      <c r="Q8" s="108"/>
      <c r="R8" s="373"/>
    </row>
    <row r="9" spans="2:18">
      <c r="B9" s="125"/>
      <c r="C9" s="68"/>
      <c r="D9" s="68"/>
      <c r="E9" s="68" t="s">
        <v>40</v>
      </c>
      <c r="F9" s="68" t="s">
        <v>40</v>
      </c>
      <c r="G9" s="69" t="s">
        <v>40</v>
      </c>
      <c r="H9" s="110"/>
      <c r="I9" s="68"/>
      <c r="J9" s="68"/>
      <c r="K9" s="69"/>
      <c r="L9" s="110"/>
      <c r="M9" s="68"/>
      <c r="N9" s="107"/>
      <c r="O9" s="132"/>
      <c r="P9" s="108"/>
      <c r="Q9" s="108"/>
      <c r="R9" s="373"/>
    </row>
    <row r="10" spans="2:18">
      <c r="B10" s="125"/>
      <c r="C10" s="68"/>
      <c r="D10" s="68"/>
      <c r="E10" s="68" t="s">
        <v>40</v>
      </c>
      <c r="F10" s="68" t="s">
        <v>40</v>
      </c>
      <c r="G10" s="69" t="s">
        <v>40</v>
      </c>
      <c r="H10" s="110"/>
      <c r="I10" s="68"/>
      <c r="J10" s="68"/>
      <c r="K10" s="69"/>
      <c r="L10" s="110"/>
      <c r="M10" s="68"/>
      <c r="N10" s="107"/>
      <c r="O10" s="132"/>
      <c r="P10" s="108"/>
      <c r="Q10" s="108"/>
      <c r="R10" s="373"/>
    </row>
    <row r="11" spans="2:18">
      <c r="B11" s="125"/>
      <c r="C11" s="68"/>
      <c r="D11" s="68"/>
      <c r="E11" s="68" t="s">
        <v>40</v>
      </c>
      <c r="F11" s="68" t="s">
        <v>40</v>
      </c>
      <c r="G11" s="69" t="s">
        <v>40</v>
      </c>
      <c r="H11" s="110"/>
      <c r="I11" s="68"/>
      <c r="J11" s="68"/>
      <c r="K11" s="69"/>
      <c r="L11" s="110"/>
      <c r="M11" s="68"/>
      <c r="N11" s="107"/>
      <c r="O11" s="132"/>
      <c r="P11" s="108"/>
      <c r="Q11" s="108"/>
      <c r="R11" s="373"/>
    </row>
    <row r="12" spans="2:18">
      <c r="B12" s="125"/>
      <c r="C12" s="68"/>
      <c r="D12" s="68"/>
      <c r="E12" s="68" t="s">
        <v>40</v>
      </c>
      <c r="F12" s="68" t="s">
        <v>40</v>
      </c>
      <c r="G12" s="69" t="s">
        <v>40</v>
      </c>
      <c r="H12" s="110"/>
      <c r="I12" s="68"/>
      <c r="J12" s="68"/>
      <c r="K12" s="69"/>
      <c r="L12" s="110"/>
      <c r="M12" s="68"/>
      <c r="N12" s="107"/>
      <c r="O12" s="132"/>
      <c r="P12" s="108"/>
      <c r="Q12" s="108"/>
      <c r="R12" s="373"/>
    </row>
    <row r="13" spans="2:18" ht="15.75" thickBot="1">
      <c r="B13" s="126"/>
      <c r="C13" s="70"/>
      <c r="D13" s="70"/>
      <c r="E13" s="70" t="s">
        <v>40</v>
      </c>
      <c r="F13" s="70" t="s">
        <v>40</v>
      </c>
      <c r="G13" s="71" t="s">
        <v>40</v>
      </c>
      <c r="H13" s="111"/>
      <c r="I13" s="70"/>
      <c r="J13" s="70"/>
      <c r="K13" s="71"/>
      <c r="L13" s="111"/>
      <c r="M13" s="70"/>
      <c r="N13" s="102"/>
      <c r="O13" s="133"/>
      <c r="P13" s="134"/>
      <c r="Q13" s="134"/>
      <c r="R13" s="374"/>
    </row>
    <row r="16" spans="2:18">
      <c r="B16" s="666" t="s">
        <v>29</v>
      </c>
      <c r="C16" s="666"/>
      <c r="D16" s="666"/>
      <c r="E16" s="666"/>
      <c r="F16" s="666"/>
      <c r="G16" s="666"/>
      <c r="H16" s="666"/>
      <c r="I16" s="666"/>
      <c r="J16" s="666"/>
      <c r="K16" s="666"/>
      <c r="L16" s="666"/>
      <c r="M16" s="666"/>
      <c r="N16" s="666"/>
      <c r="O16" s="666"/>
      <c r="P16" s="666"/>
      <c r="Q16" s="666"/>
    </row>
    <row r="17" spans="2:17">
      <c r="B17" s="629" t="s">
        <v>234</v>
      </c>
      <c r="C17" s="629"/>
      <c r="D17" s="629"/>
      <c r="E17" s="629"/>
      <c r="F17" s="629"/>
      <c r="G17" s="629"/>
      <c r="H17" s="629"/>
      <c r="I17" s="629"/>
      <c r="J17" s="629"/>
      <c r="K17" s="629"/>
      <c r="L17" s="629"/>
      <c r="M17" s="629"/>
      <c r="N17" s="629"/>
      <c r="O17" s="629"/>
      <c r="P17" s="629"/>
      <c r="Q17" s="629"/>
    </row>
    <row r="18" spans="2:17">
      <c r="B18" s="629" t="s">
        <v>235</v>
      </c>
      <c r="C18" s="629"/>
      <c r="D18" s="629"/>
      <c r="E18" s="629"/>
      <c r="F18" s="629"/>
      <c r="G18" s="629"/>
      <c r="H18" s="629"/>
      <c r="I18" s="629"/>
      <c r="J18" s="629"/>
      <c r="K18" s="629"/>
      <c r="L18" s="629"/>
      <c r="M18" s="629"/>
      <c r="N18" s="629"/>
      <c r="O18" s="629"/>
      <c r="P18" s="629"/>
      <c r="Q18" s="629"/>
    </row>
    <row r="20" spans="2:17" s="30" customFormat="1" ht="17.25" customHeight="1">
      <c r="B20" s="63" t="s">
        <v>2</v>
      </c>
      <c r="C20" s="63"/>
    </row>
    <row r="21" spans="2:17" s="30" customFormat="1">
      <c r="B21" s="641" t="s">
        <v>85</v>
      </c>
      <c r="C21" s="641"/>
      <c r="D21" s="641"/>
      <c r="E21" s="641"/>
      <c r="F21" s="641"/>
      <c r="G21" s="641"/>
      <c r="H21" s="641"/>
      <c r="I21" s="641"/>
      <c r="J21" s="641"/>
      <c r="K21" s="641"/>
      <c r="L21" s="641"/>
      <c r="M21" s="641"/>
      <c r="N21" s="641"/>
      <c r="O21" s="641"/>
      <c r="P21" s="641"/>
      <c r="Q21" s="641"/>
    </row>
    <row r="22" spans="2:17">
      <c r="B22" s="629" t="s">
        <v>221</v>
      </c>
      <c r="C22" s="629"/>
      <c r="D22" s="629"/>
      <c r="E22" s="629"/>
      <c r="F22" s="629"/>
      <c r="G22" s="629"/>
      <c r="H22" s="629"/>
      <c r="I22" s="629"/>
      <c r="J22" s="629"/>
      <c r="K22" s="629"/>
      <c r="L22" s="629"/>
      <c r="M22" s="629"/>
      <c r="N22" s="629"/>
      <c r="O22" s="629"/>
      <c r="P22" s="629"/>
      <c r="Q22" s="629"/>
    </row>
    <row r="23" spans="2:17">
      <c r="B23" s="629" t="s">
        <v>87</v>
      </c>
      <c r="C23" s="629"/>
      <c r="D23" s="629"/>
      <c r="E23" s="629"/>
      <c r="F23" s="629"/>
      <c r="G23" s="629"/>
      <c r="H23" s="629"/>
      <c r="I23" s="629"/>
      <c r="J23" s="629"/>
      <c r="K23" s="629"/>
      <c r="L23" s="629"/>
      <c r="M23" s="629"/>
      <c r="N23" s="629"/>
      <c r="O23" s="629"/>
      <c r="P23" s="629"/>
      <c r="Q23" s="629"/>
    </row>
    <row r="24" spans="2:17">
      <c r="B24" s="629" t="s">
        <v>236</v>
      </c>
      <c r="C24" s="629"/>
      <c r="D24" s="629"/>
      <c r="E24" s="629"/>
      <c r="F24" s="629"/>
      <c r="G24" s="629"/>
      <c r="H24" s="629"/>
      <c r="I24" s="629"/>
      <c r="J24" s="629"/>
      <c r="K24" s="629"/>
      <c r="L24" s="629"/>
      <c r="M24" s="629"/>
      <c r="N24" s="629"/>
      <c r="O24" s="629"/>
      <c r="P24" s="629"/>
      <c r="Q24" s="629"/>
    </row>
    <row r="25" spans="2:17">
      <c r="B25" s="629" t="s">
        <v>198</v>
      </c>
      <c r="C25" s="629"/>
      <c r="D25" s="629"/>
      <c r="E25" s="629"/>
      <c r="F25" s="629"/>
      <c r="G25" s="629"/>
      <c r="H25" s="629"/>
      <c r="I25" s="629"/>
      <c r="J25" s="629"/>
      <c r="K25" s="629"/>
      <c r="L25" s="629"/>
      <c r="M25" s="629"/>
      <c r="N25" s="629"/>
      <c r="O25" s="629"/>
      <c r="P25" s="629"/>
      <c r="Q25" s="629"/>
    </row>
    <row r="26" spans="2:17" s="30" customFormat="1">
      <c r="B26" s="354" t="s">
        <v>88</v>
      </c>
      <c r="C26" s="354"/>
      <c r="D26" s="354"/>
      <c r="E26" s="354"/>
      <c r="F26" s="354"/>
      <c r="G26" s="354"/>
      <c r="H26" s="354"/>
      <c r="I26" s="354"/>
      <c r="J26" s="354"/>
      <c r="K26" s="354"/>
      <c r="L26" s="354"/>
      <c r="M26" s="354"/>
      <c r="N26" s="354"/>
      <c r="O26" s="354"/>
      <c r="P26" s="354"/>
      <c r="Q26" s="354"/>
    </row>
    <row r="27" spans="2:17">
      <c r="B27" s="629" t="s">
        <v>90</v>
      </c>
      <c r="C27" s="629"/>
      <c r="D27" s="629"/>
      <c r="E27" s="629"/>
      <c r="F27" s="629"/>
      <c r="G27" s="629"/>
      <c r="H27" s="629"/>
      <c r="I27" s="629"/>
      <c r="J27" s="629"/>
      <c r="K27" s="629"/>
      <c r="L27" s="629"/>
      <c r="M27" s="629"/>
      <c r="N27" s="629"/>
      <c r="O27" s="629"/>
      <c r="P27" s="629"/>
      <c r="Q27" s="629"/>
    </row>
    <row r="28" spans="2:17">
      <c r="B28" s="629" t="s">
        <v>91</v>
      </c>
      <c r="C28" s="629"/>
      <c r="D28" s="629"/>
      <c r="E28" s="629"/>
      <c r="F28" s="629"/>
      <c r="G28" s="629"/>
      <c r="H28" s="629"/>
      <c r="I28" s="629"/>
      <c r="J28" s="629"/>
      <c r="K28" s="629"/>
      <c r="L28" s="629"/>
      <c r="M28" s="629"/>
      <c r="N28" s="629"/>
      <c r="O28" s="629"/>
      <c r="P28" s="629"/>
      <c r="Q28" s="629"/>
    </row>
    <row r="30" spans="2:17" ht="14.45" customHeight="1"/>
    <row r="31" spans="2:17" ht="14.45" customHeight="1"/>
    <row r="32" spans="2:17" ht="14.45" customHeight="1"/>
    <row r="33" ht="14.45" customHeight="1"/>
    <row r="34" ht="14.45" customHeight="1"/>
    <row r="35" ht="14.45" customHeight="1"/>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6:K13">
    <cfRule type="containsBlanks" dxfId="43" priority="2">
      <formula>LEN(TRIM(B6))=0</formula>
    </cfRule>
    <cfRule type="containsBlanks" dxfId="42"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54"/>
  <sheetViews>
    <sheetView zoomScale="85" zoomScaleNormal="85" workbookViewId="0"/>
  </sheetViews>
  <sheetFormatPr defaultColWidth="11.5703125" defaultRowHeight="15"/>
  <cols>
    <col min="6" max="6" width="11.42578125" style="30"/>
    <col min="8" max="8" width="11.42578125" style="30"/>
    <col min="10" max="10" width="12.85546875" bestFit="1" customWidth="1"/>
    <col min="11" max="11" width="11.140625" customWidth="1"/>
    <col min="12" max="13" width="12.85546875" bestFit="1" customWidth="1"/>
    <col min="15" max="15" width="57" customWidth="1"/>
  </cols>
  <sheetData>
    <row r="3" spans="2:19" ht="15.75" thickBot="1"/>
    <row r="4" spans="2:19" ht="15.75" customHeight="1" thickBot="1">
      <c r="B4" s="674" t="s">
        <v>237</v>
      </c>
      <c r="C4" s="680"/>
      <c r="D4" s="680"/>
      <c r="E4" s="734"/>
      <c r="F4" s="748" t="s">
        <v>238</v>
      </c>
      <c r="G4" s="749"/>
      <c r="H4" s="750"/>
      <c r="I4" s="772" t="s">
        <v>239</v>
      </c>
      <c r="J4" s="773"/>
      <c r="K4" s="738" t="s">
        <v>240</v>
      </c>
      <c r="L4" s="739"/>
      <c r="M4" s="740"/>
      <c r="N4" s="165"/>
      <c r="O4" s="165" t="s">
        <v>241</v>
      </c>
    </row>
    <row r="5" spans="2:19" ht="15.75" thickBot="1">
      <c r="B5" s="735"/>
      <c r="C5" s="736"/>
      <c r="D5" s="736"/>
      <c r="E5" s="737"/>
      <c r="F5" s="203">
        <v>2016</v>
      </c>
      <c r="G5" s="414">
        <v>2017</v>
      </c>
      <c r="H5" s="600">
        <v>2018</v>
      </c>
      <c r="I5" s="546">
        <v>2023</v>
      </c>
      <c r="J5" s="547">
        <v>2028</v>
      </c>
      <c r="K5" s="546">
        <v>2020</v>
      </c>
      <c r="L5" s="548">
        <v>2025</v>
      </c>
      <c r="M5" s="547">
        <v>2030</v>
      </c>
      <c r="N5" s="587"/>
      <c r="O5" s="711" t="s">
        <v>242</v>
      </c>
    </row>
    <row r="6" spans="2:19">
      <c r="B6" s="659" t="s">
        <v>243</v>
      </c>
      <c r="C6" s="742" t="s">
        <v>35</v>
      </c>
      <c r="D6" s="744" t="s">
        <v>244</v>
      </c>
      <c r="E6" s="745"/>
      <c r="F6" s="578">
        <v>6800</v>
      </c>
      <c r="G6" s="580">
        <v>14000</v>
      </c>
      <c r="H6" s="596">
        <v>24000</v>
      </c>
      <c r="I6" s="549" t="s">
        <v>245</v>
      </c>
      <c r="J6" s="550" t="s">
        <v>245</v>
      </c>
      <c r="K6" s="549" t="s">
        <v>245</v>
      </c>
      <c r="L6" s="551" t="s">
        <v>245</v>
      </c>
      <c r="M6" s="550" t="s">
        <v>245</v>
      </c>
      <c r="N6" s="6"/>
      <c r="O6" s="711"/>
    </row>
    <row r="7" spans="2:19">
      <c r="B7" s="660"/>
      <c r="C7" s="743"/>
      <c r="D7" s="746" t="s">
        <v>246</v>
      </c>
      <c r="E7" s="552" t="s">
        <v>247</v>
      </c>
      <c r="F7" s="559">
        <v>64000</v>
      </c>
      <c r="G7" s="560">
        <v>89000</v>
      </c>
      <c r="H7" s="591">
        <v>120000</v>
      </c>
      <c r="I7" s="553">
        <v>660000</v>
      </c>
      <c r="J7" s="554">
        <v>3000000</v>
      </c>
      <c r="K7" s="553">
        <v>300000</v>
      </c>
      <c r="L7" s="555">
        <v>1200000</v>
      </c>
      <c r="M7" s="554">
        <v>4100000</v>
      </c>
      <c r="N7" s="6"/>
      <c r="O7" s="711"/>
    </row>
    <row r="8" spans="2:19">
      <c r="B8" s="660"/>
      <c r="C8" s="743"/>
      <c r="D8" s="746"/>
      <c r="E8" s="552" t="s">
        <v>248</v>
      </c>
      <c r="F8" s="562">
        <v>14500</v>
      </c>
      <c r="G8" s="563">
        <v>28600</v>
      </c>
      <c r="H8" s="592">
        <v>40000</v>
      </c>
      <c r="I8" s="556">
        <v>500000</v>
      </c>
      <c r="J8" s="557">
        <v>1800000</v>
      </c>
      <c r="K8" s="556">
        <v>200000</v>
      </c>
      <c r="L8" s="558">
        <v>1000000</v>
      </c>
      <c r="M8" s="557">
        <v>2100000</v>
      </c>
      <c r="N8" s="6"/>
      <c r="O8" s="711"/>
    </row>
    <row r="9" spans="2:19" ht="15" customHeight="1">
      <c r="B9" s="660"/>
      <c r="C9" s="743"/>
      <c r="D9" s="746" t="s">
        <v>249</v>
      </c>
      <c r="E9" s="552" t="s">
        <v>247</v>
      </c>
      <c r="F9" s="728">
        <v>25500</v>
      </c>
      <c r="G9" s="747">
        <f>31500</f>
        <v>31500</v>
      </c>
      <c r="H9" s="732">
        <v>39600</v>
      </c>
      <c r="I9" s="728">
        <f>170000-5000</f>
        <v>165000</v>
      </c>
      <c r="J9" s="727">
        <f>500000-20000</f>
        <v>480000</v>
      </c>
      <c r="K9" s="728">
        <v>116000</v>
      </c>
      <c r="L9" s="747">
        <v>237000</v>
      </c>
      <c r="M9" s="727">
        <v>710000</v>
      </c>
      <c r="N9" s="6"/>
      <c r="O9" s="771" t="s">
        <v>250</v>
      </c>
    </row>
    <row r="10" spans="2:19">
      <c r="B10" s="660"/>
      <c r="C10" s="743"/>
      <c r="D10" s="746"/>
      <c r="E10" s="561" t="s">
        <v>248</v>
      </c>
      <c r="F10" s="728"/>
      <c r="G10" s="747"/>
      <c r="H10" s="733"/>
      <c r="I10" s="728"/>
      <c r="J10" s="727"/>
      <c r="K10" s="728" t="e">
        <f>G10*(I10/G10)^(2/5)</f>
        <v>#DIV/0!</v>
      </c>
      <c r="L10" s="747" t="e">
        <f t="shared" ref="L10" si="0">I10*(J10/I10)^(2/5)</f>
        <v>#DIV/0!</v>
      </c>
      <c r="M10" s="727" t="e">
        <f t="shared" ref="M10" si="1">I10*(J10/I10)^(7/5)</f>
        <v>#DIV/0!</v>
      </c>
      <c r="N10" s="6"/>
      <c r="O10" s="771"/>
    </row>
    <row r="11" spans="2:19">
      <c r="B11" s="660"/>
      <c r="C11" s="743"/>
      <c r="D11" s="746" t="s">
        <v>251</v>
      </c>
      <c r="E11" s="561" t="s">
        <v>247</v>
      </c>
      <c r="F11" s="729" t="s">
        <v>245</v>
      </c>
      <c r="G11" s="730">
        <v>100</v>
      </c>
      <c r="H11" s="724" t="s">
        <v>245</v>
      </c>
      <c r="I11" s="619">
        <v>400</v>
      </c>
      <c r="J11" s="620">
        <v>11000</v>
      </c>
      <c r="K11" s="617" t="s">
        <v>245</v>
      </c>
      <c r="L11" s="621">
        <v>2000</v>
      </c>
      <c r="M11" s="620">
        <v>12000</v>
      </c>
      <c r="N11" s="6"/>
      <c r="O11" s="771"/>
    </row>
    <row r="12" spans="2:19" ht="15" customHeight="1">
      <c r="B12" s="660"/>
      <c r="C12" s="743"/>
      <c r="D12" s="746"/>
      <c r="E12" s="561" t="s">
        <v>248</v>
      </c>
      <c r="F12" s="729"/>
      <c r="G12" s="730"/>
      <c r="H12" s="726"/>
      <c r="I12" s="622" t="s">
        <v>245</v>
      </c>
      <c r="J12" s="623" t="s">
        <v>245</v>
      </c>
      <c r="K12" s="622" t="s">
        <v>245</v>
      </c>
      <c r="L12" s="624" t="s">
        <v>245</v>
      </c>
      <c r="M12" s="623" t="s">
        <v>245</v>
      </c>
      <c r="N12" s="6"/>
      <c r="O12" s="771" t="s">
        <v>252</v>
      </c>
      <c r="S12" s="589"/>
    </row>
    <row r="13" spans="2:19">
      <c r="B13" s="660"/>
      <c r="C13" s="743"/>
      <c r="D13" s="751" t="s">
        <v>253</v>
      </c>
      <c r="E13" s="561" t="s">
        <v>247</v>
      </c>
      <c r="F13" s="728" t="s">
        <v>245</v>
      </c>
      <c r="G13" s="747">
        <v>550</v>
      </c>
      <c r="H13" s="732" t="s">
        <v>245</v>
      </c>
      <c r="I13" s="585">
        <v>2200</v>
      </c>
      <c r="J13" s="588">
        <v>5900</v>
      </c>
      <c r="K13" s="585">
        <v>700</v>
      </c>
      <c r="L13" s="586">
        <f>ROUND(I13*(J13/I13)^(2/5),-2)</f>
        <v>3300</v>
      </c>
      <c r="M13" s="588">
        <v>7700</v>
      </c>
      <c r="N13" s="6"/>
      <c r="O13" s="771"/>
    </row>
    <row r="14" spans="2:19">
      <c r="B14" s="660"/>
      <c r="C14" s="743"/>
      <c r="D14" s="751"/>
      <c r="E14" s="561" t="s">
        <v>248</v>
      </c>
      <c r="F14" s="728"/>
      <c r="G14" s="747"/>
      <c r="H14" s="733"/>
      <c r="I14" s="622" t="s">
        <v>245</v>
      </c>
      <c r="J14" s="623" t="s">
        <v>245</v>
      </c>
      <c r="K14" s="622" t="s">
        <v>245</v>
      </c>
      <c r="L14" s="624" t="s">
        <v>245</v>
      </c>
      <c r="M14" s="623" t="s">
        <v>245</v>
      </c>
      <c r="N14" s="6"/>
      <c r="O14" s="771"/>
    </row>
    <row r="15" spans="2:19">
      <c r="B15" s="660"/>
      <c r="C15" s="752" t="s">
        <v>254</v>
      </c>
      <c r="D15" s="753"/>
      <c r="E15" s="561" t="s">
        <v>255</v>
      </c>
      <c r="F15" s="577" t="s">
        <v>245</v>
      </c>
      <c r="G15" s="566" t="s">
        <v>245</v>
      </c>
      <c r="H15" s="593" t="s">
        <v>245</v>
      </c>
      <c r="I15" s="564" t="s">
        <v>245</v>
      </c>
      <c r="J15" s="565" t="s">
        <v>245</v>
      </c>
      <c r="K15" s="564" t="s">
        <v>245</v>
      </c>
      <c r="L15" s="566" t="s">
        <v>245</v>
      </c>
      <c r="M15" s="565" t="s">
        <v>245</v>
      </c>
      <c r="N15" s="6"/>
      <c r="O15" s="6"/>
    </row>
    <row r="16" spans="2:19" ht="30">
      <c r="B16" s="660"/>
      <c r="C16" s="752"/>
      <c r="D16" s="753"/>
      <c r="E16" s="625" t="s">
        <v>256</v>
      </c>
      <c r="F16" s="577" t="s">
        <v>245</v>
      </c>
      <c r="G16" s="566" t="s">
        <v>245</v>
      </c>
      <c r="H16" s="593" t="s">
        <v>245</v>
      </c>
      <c r="I16" s="564" t="s">
        <v>245</v>
      </c>
      <c r="J16" s="565" t="s">
        <v>245</v>
      </c>
      <c r="K16" s="564" t="s">
        <v>245</v>
      </c>
      <c r="L16" s="566" t="s">
        <v>245</v>
      </c>
      <c r="M16" s="565" t="s">
        <v>245</v>
      </c>
      <c r="N16" s="6"/>
      <c r="O16" s="6"/>
    </row>
    <row r="17" spans="2:15">
      <c r="B17" s="660"/>
      <c r="C17" s="754" t="s">
        <v>214</v>
      </c>
      <c r="D17" s="755"/>
      <c r="E17" s="756"/>
      <c r="F17" s="567" t="s">
        <v>245</v>
      </c>
      <c r="G17" s="566" t="s">
        <v>245</v>
      </c>
      <c r="H17" s="593" t="s">
        <v>245</v>
      </c>
      <c r="I17" s="564" t="s">
        <v>245</v>
      </c>
      <c r="J17" s="565" t="s">
        <v>245</v>
      </c>
      <c r="K17" s="564" t="s">
        <v>245</v>
      </c>
      <c r="L17" s="566" t="s">
        <v>245</v>
      </c>
      <c r="M17" s="565" t="s">
        <v>245</v>
      </c>
      <c r="N17" s="6"/>
      <c r="O17" s="6"/>
    </row>
    <row r="18" spans="2:15" ht="15.75" thickBot="1">
      <c r="B18" s="741"/>
      <c r="C18" s="757" t="s">
        <v>257</v>
      </c>
      <c r="D18" s="758"/>
      <c r="E18" s="759"/>
      <c r="F18" s="568" t="s">
        <v>245</v>
      </c>
      <c r="G18" s="571" t="s">
        <v>245</v>
      </c>
      <c r="H18" s="594" t="s">
        <v>245</v>
      </c>
      <c r="I18" s="569" t="s">
        <v>245</v>
      </c>
      <c r="J18" s="570" t="s">
        <v>245</v>
      </c>
      <c r="K18" s="569" t="s">
        <v>245</v>
      </c>
      <c r="L18" s="571" t="s">
        <v>245</v>
      </c>
      <c r="M18" s="570" t="s">
        <v>245</v>
      </c>
      <c r="N18" s="6"/>
      <c r="O18" s="6"/>
    </row>
    <row r="19" spans="2:15">
      <c r="B19" s="674" t="s">
        <v>258</v>
      </c>
      <c r="C19" s="762" t="s">
        <v>35</v>
      </c>
      <c r="D19" s="763"/>
      <c r="E19" s="573" t="s">
        <v>244</v>
      </c>
      <c r="F19" s="572" t="s">
        <v>245</v>
      </c>
      <c r="G19" s="576" t="s">
        <v>245</v>
      </c>
      <c r="H19" s="595" t="s">
        <v>245</v>
      </c>
      <c r="I19" s="574" t="s">
        <v>245</v>
      </c>
      <c r="J19" s="575" t="s">
        <v>245</v>
      </c>
      <c r="K19" s="574" t="s">
        <v>245</v>
      </c>
      <c r="L19" s="576" t="s">
        <v>245</v>
      </c>
      <c r="M19" s="575" t="s">
        <v>245</v>
      </c>
      <c r="N19" s="6"/>
      <c r="O19" s="6"/>
    </row>
    <row r="20" spans="2:15">
      <c r="B20" s="675"/>
      <c r="C20" s="760"/>
      <c r="D20" s="764"/>
      <c r="E20" s="561" t="s">
        <v>246</v>
      </c>
      <c r="F20" s="598" t="s">
        <v>245</v>
      </c>
      <c r="G20" s="580" t="s">
        <v>245</v>
      </c>
      <c r="H20" s="596" t="s">
        <v>259</v>
      </c>
      <c r="I20" s="578" t="s">
        <v>245</v>
      </c>
      <c r="J20" s="579" t="s">
        <v>245</v>
      </c>
      <c r="K20" s="578" t="s">
        <v>245</v>
      </c>
      <c r="L20" s="580" t="s">
        <v>245</v>
      </c>
      <c r="M20" s="579" t="s">
        <v>245</v>
      </c>
      <c r="N20" s="6"/>
      <c r="O20" s="6"/>
    </row>
    <row r="21" spans="2:15">
      <c r="B21" s="675"/>
      <c r="C21" s="760"/>
      <c r="D21" s="764"/>
      <c r="E21" s="552" t="s">
        <v>249</v>
      </c>
      <c r="F21" s="559" t="s">
        <v>245</v>
      </c>
      <c r="G21" s="560">
        <v>10</v>
      </c>
      <c r="H21" s="591" t="s">
        <v>245</v>
      </c>
      <c r="I21" s="553">
        <v>5000</v>
      </c>
      <c r="J21" s="554">
        <v>20000</v>
      </c>
      <c r="K21" s="553">
        <v>220</v>
      </c>
      <c r="L21" s="555">
        <v>8700</v>
      </c>
      <c r="M21" s="554"/>
      <c r="N21" s="6"/>
      <c r="O21" s="6"/>
    </row>
    <row r="22" spans="2:15">
      <c r="B22" s="675"/>
      <c r="C22" s="760"/>
      <c r="D22" s="764"/>
      <c r="E22" s="561" t="s">
        <v>251</v>
      </c>
      <c r="F22" s="718" t="s">
        <v>245</v>
      </c>
      <c r="G22" s="715">
        <v>1</v>
      </c>
      <c r="H22" s="724" t="s">
        <v>245</v>
      </c>
      <c r="I22" s="718">
        <v>200</v>
      </c>
      <c r="J22" s="721">
        <v>800</v>
      </c>
      <c r="K22" s="718">
        <v>15</v>
      </c>
      <c r="L22" s="715">
        <v>350</v>
      </c>
      <c r="M22" s="721"/>
      <c r="N22" s="6"/>
      <c r="O22" s="6"/>
    </row>
    <row r="23" spans="2:15">
      <c r="B23" s="675"/>
      <c r="C23" s="760"/>
      <c r="D23" s="764"/>
      <c r="E23" s="561" t="s">
        <v>253</v>
      </c>
      <c r="F23" s="719"/>
      <c r="G23" s="716"/>
      <c r="H23" s="725"/>
      <c r="I23" s="719"/>
      <c r="J23" s="722"/>
      <c r="K23" s="719" t="e">
        <f>G23*(I23/G23)^(2/5)</f>
        <v>#DIV/0!</v>
      </c>
      <c r="L23" s="716" t="e">
        <f t="shared" ref="L23:L26" si="2">I23*(J23/I23)^(2/5)</f>
        <v>#DIV/0!</v>
      </c>
      <c r="M23" s="722"/>
      <c r="N23" s="6"/>
      <c r="O23" s="6"/>
    </row>
    <row r="24" spans="2:15">
      <c r="B24" s="675"/>
      <c r="C24" s="760" t="s">
        <v>254</v>
      </c>
      <c r="D24" s="764"/>
      <c r="E24" s="561" t="s">
        <v>255</v>
      </c>
      <c r="F24" s="719"/>
      <c r="G24" s="716"/>
      <c r="H24" s="725"/>
      <c r="I24" s="719"/>
      <c r="J24" s="722"/>
      <c r="K24" s="719" t="e">
        <f>G24*(I24/G24)^(2/5)</f>
        <v>#DIV/0!</v>
      </c>
      <c r="L24" s="716" t="e">
        <f t="shared" si="2"/>
        <v>#DIV/0!</v>
      </c>
      <c r="M24" s="722"/>
      <c r="N24" s="6"/>
      <c r="O24" s="6"/>
    </row>
    <row r="25" spans="2:15" ht="30">
      <c r="B25" s="675"/>
      <c r="C25" s="760"/>
      <c r="D25" s="764"/>
      <c r="E25" s="625" t="s">
        <v>256</v>
      </c>
      <c r="F25" s="719"/>
      <c r="G25" s="716"/>
      <c r="H25" s="725"/>
      <c r="I25" s="719"/>
      <c r="J25" s="722"/>
      <c r="K25" s="719" t="e">
        <f>G25*(I25/G25)^(2/5)</f>
        <v>#DIV/0!</v>
      </c>
      <c r="L25" s="716" t="e">
        <f t="shared" si="2"/>
        <v>#DIV/0!</v>
      </c>
      <c r="M25" s="722"/>
      <c r="N25" s="6"/>
      <c r="O25" s="6"/>
    </row>
    <row r="26" spans="2:15">
      <c r="B26" s="675"/>
      <c r="C26" s="754" t="s">
        <v>214</v>
      </c>
      <c r="D26" s="755"/>
      <c r="E26" s="756"/>
      <c r="F26" s="720"/>
      <c r="G26" s="717"/>
      <c r="H26" s="726"/>
      <c r="I26" s="720"/>
      <c r="J26" s="723"/>
      <c r="K26" s="720" t="e">
        <f>G26*(I26/G26)^(2/5)</f>
        <v>#DIV/0!</v>
      </c>
      <c r="L26" s="717" t="e">
        <f t="shared" si="2"/>
        <v>#DIV/0!</v>
      </c>
      <c r="M26" s="723"/>
      <c r="N26" s="6"/>
      <c r="O26" s="6"/>
    </row>
    <row r="27" spans="2:15" ht="15.75" thickBot="1">
      <c r="B27" s="735"/>
      <c r="C27" s="765" t="s">
        <v>257</v>
      </c>
      <c r="D27" s="766"/>
      <c r="E27" s="769"/>
      <c r="F27" s="599" t="s">
        <v>245</v>
      </c>
      <c r="G27" s="583" t="s">
        <v>245</v>
      </c>
      <c r="H27" s="597" t="s">
        <v>245</v>
      </c>
      <c r="I27" s="581" t="s">
        <v>245</v>
      </c>
      <c r="J27" s="582" t="s">
        <v>245</v>
      </c>
      <c r="K27" s="581" t="s">
        <v>245</v>
      </c>
      <c r="L27" s="583" t="s">
        <v>245</v>
      </c>
      <c r="M27" s="582" t="s">
        <v>245</v>
      </c>
      <c r="N27" s="6"/>
      <c r="O27" s="6"/>
    </row>
    <row r="28" spans="2:15">
      <c r="B28" s="663" t="s">
        <v>260</v>
      </c>
      <c r="C28" s="762" t="s">
        <v>35</v>
      </c>
      <c r="D28" s="770" t="s">
        <v>244</v>
      </c>
      <c r="E28" s="573" t="s">
        <v>261</v>
      </c>
      <c r="F28" s="574" t="s">
        <v>245</v>
      </c>
      <c r="G28" s="576" t="s">
        <v>245</v>
      </c>
      <c r="H28" s="595" t="s">
        <v>245</v>
      </c>
      <c r="I28" s="574" t="s">
        <v>245</v>
      </c>
      <c r="J28" s="575" t="s">
        <v>245</v>
      </c>
      <c r="K28" s="574" t="s">
        <v>245</v>
      </c>
      <c r="L28" s="576" t="s">
        <v>245</v>
      </c>
      <c r="M28" s="575" t="s">
        <v>245</v>
      </c>
      <c r="N28" s="6"/>
      <c r="O28" s="6"/>
    </row>
    <row r="29" spans="2:15">
      <c r="B29" s="664"/>
      <c r="C29" s="760"/>
      <c r="D29" s="746"/>
      <c r="E29" s="561" t="s">
        <v>262</v>
      </c>
      <c r="F29" s="564" t="s">
        <v>245</v>
      </c>
      <c r="G29" s="566" t="s">
        <v>245</v>
      </c>
      <c r="H29" s="593" t="s">
        <v>245</v>
      </c>
      <c r="I29" s="564" t="s">
        <v>245</v>
      </c>
      <c r="J29" s="565" t="s">
        <v>245</v>
      </c>
      <c r="K29" s="564" t="s">
        <v>245</v>
      </c>
      <c r="L29" s="566" t="s">
        <v>245</v>
      </c>
      <c r="M29" s="565" t="s">
        <v>245</v>
      </c>
      <c r="N29" s="6"/>
      <c r="O29" s="6"/>
    </row>
    <row r="30" spans="2:15">
      <c r="B30" s="664"/>
      <c r="C30" s="760"/>
      <c r="D30" s="746" t="s">
        <v>246</v>
      </c>
      <c r="E30" s="561" t="s">
        <v>261</v>
      </c>
      <c r="F30" s="564" t="s">
        <v>245</v>
      </c>
      <c r="G30" s="566" t="s">
        <v>245</v>
      </c>
      <c r="H30" s="593" t="s">
        <v>245</v>
      </c>
      <c r="I30" s="564" t="s">
        <v>245</v>
      </c>
      <c r="J30" s="565" t="s">
        <v>245</v>
      </c>
      <c r="K30" s="564" t="s">
        <v>245</v>
      </c>
      <c r="L30" s="566" t="s">
        <v>245</v>
      </c>
      <c r="M30" s="565" t="s">
        <v>245</v>
      </c>
      <c r="N30" s="6"/>
      <c r="O30" s="6"/>
    </row>
    <row r="31" spans="2:15">
      <c r="B31" s="664"/>
      <c r="C31" s="760"/>
      <c r="D31" s="746"/>
      <c r="E31" s="561" t="s">
        <v>262</v>
      </c>
      <c r="F31" s="564" t="s">
        <v>245</v>
      </c>
      <c r="G31" s="566" t="s">
        <v>245</v>
      </c>
      <c r="H31" s="593" t="s">
        <v>245</v>
      </c>
      <c r="I31" s="564" t="s">
        <v>245</v>
      </c>
      <c r="J31" s="565" t="s">
        <v>245</v>
      </c>
      <c r="K31" s="564" t="s">
        <v>245</v>
      </c>
      <c r="L31" s="566" t="s">
        <v>245</v>
      </c>
      <c r="M31" s="565" t="s">
        <v>245</v>
      </c>
      <c r="N31" s="6"/>
      <c r="O31" s="6"/>
    </row>
    <row r="32" spans="2:15">
      <c r="B32" s="664"/>
      <c r="C32" s="760"/>
      <c r="D32" s="746" t="s">
        <v>249</v>
      </c>
      <c r="E32" s="561" t="s">
        <v>261</v>
      </c>
      <c r="F32" s="729" t="s">
        <v>245</v>
      </c>
      <c r="G32" s="730">
        <v>8200</v>
      </c>
      <c r="H32" s="724" t="s">
        <v>245</v>
      </c>
      <c r="I32" s="729">
        <v>40000</v>
      </c>
      <c r="J32" s="731">
        <v>110000</v>
      </c>
      <c r="K32" s="729" t="s">
        <v>245</v>
      </c>
      <c r="L32" s="730">
        <v>62000</v>
      </c>
      <c r="M32" s="731">
        <v>129000</v>
      </c>
      <c r="N32" s="6"/>
      <c r="O32" s="6"/>
    </row>
    <row r="33" spans="2:15">
      <c r="B33" s="664"/>
      <c r="C33" s="760"/>
      <c r="D33" s="746"/>
      <c r="E33" s="561" t="s">
        <v>262</v>
      </c>
      <c r="F33" s="729"/>
      <c r="G33" s="730"/>
      <c r="H33" s="726"/>
      <c r="I33" s="729"/>
      <c r="J33" s="731"/>
      <c r="K33" s="729" t="e">
        <f>G33*(I33/G33)^(2/5)</f>
        <v>#DIV/0!</v>
      </c>
      <c r="L33" s="730" t="e">
        <f t="shared" ref="L33:L37" si="3">I33*(J33/I33)^(2/5)</f>
        <v>#DIV/0!</v>
      </c>
      <c r="M33" s="731" t="e">
        <f t="shared" ref="M33:M37" si="4">I33*(J33/I33)^(7/5)</f>
        <v>#DIV/0!</v>
      </c>
      <c r="N33" s="6"/>
      <c r="O33" s="6"/>
    </row>
    <row r="34" spans="2:15">
      <c r="B34" s="664"/>
      <c r="C34" s="760"/>
      <c r="D34" s="746" t="s">
        <v>251</v>
      </c>
      <c r="E34" s="561" t="s">
        <v>261</v>
      </c>
      <c r="F34" s="728" t="s">
        <v>245</v>
      </c>
      <c r="G34" s="747">
        <v>1350</v>
      </c>
      <c r="H34" s="732" t="s">
        <v>245</v>
      </c>
      <c r="I34" s="728">
        <v>21000</v>
      </c>
      <c r="J34" s="727">
        <v>54000</v>
      </c>
      <c r="K34" s="728">
        <v>8000</v>
      </c>
      <c r="L34" s="747">
        <v>30000</v>
      </c>
      <c r="M34" s="727">
        <v>70000</v>
      </c>
      <c r="N34" s="6"/>
      <c r="O34" s="6"/>
    </row>
    <row r="35" spans="2:15">
      <c r="B35" s="664"/>
      <c r="C35" s="760"/>
      <c r="D35" s="746"/>
      <c r="E35" s="561" t="s">
        <v>262</v>
      </c>
      <c r="F35" s="728"/>
      <c r="G35" s="747"/>
      <c r="H35" s="733"/>
      <c r="I35" s="728"/>
      <c r="J35" s="727"/>
      <c r="K35" s="728" t="e">
        <f>G35*(I35/G35)^(2/5)</f>
        <v>#DIV/0!</v>
      </c>
      <c r="L35" s="747" t="e">
        <f t="shared" si="3"/>
        <v>#DIV/0!</v>
      </c>
      <c r="M35" s="727" t="e">
        <f t="shared" si="4"/>
        <v>#DIV/0!</v>
      </c>
      <c r="N35" s="6"/>
      <c r="O35" s="6"/>
    </row>
    <row r="36" spans="2:15">
      <c r="B36" s="664"/>
      <c r="C36" s="760"/>
      <c r="D36" s="751" t="s">
        <v>263</v>
      </c>
      <c r="E36" s="561" t="s">
        <v>261</v>
      </c>
      <c r="F36" s="729" t="s">
        <v>245</v>
      </c>
      <c r="G36" s="730">
        <v>2600</v>
      </c>
      <c r="H36" s="724" t="s">
        <v>245</v>
      </c>
      <c r="I36" s="729">
        <v>4900</v>
      </c>
      <c r="J36" s="731">
        <v>7500</v>
      </c>
      <c r="K36" s="729">
        <f>ROUND(G36*(I36/G36)^(3/6),-2)</f>
        <v>3600</v>
      </c>
      <c r="L36" s="730">
        <v>5800</v>
      </c>
      <c r="M36" s="731">
        <v>8700</v>
      </c>
      <c r="N36" s="6"/>
      <c r="O36" s="6"/>
    </row>
    <row r="37" spans="2:15">
      <c r="B37" s="664"/>
      <c r="C37" s="760"/>
      <c r="D37" s="751"/>
      <c r="E37" s="561" t="s">
        <v>262</v>
      </c>
      <c r="F37" s="729"/>
      <c r="G37" s="730"/>
      <c r="H37" s="726"/>
      <c r="I37" s="729"/>
      <c r="J37" s="731"/>
      <c r="K37" s="729" t="e">
        <f>G37*(I37/G37)^(2/5)</f>
        <v>#DIV/0!</v>
      </c>
      <c r="L37" s="730" t="e">
        <f t="shared" si="3"/>
        <v>#DIV/0!</v>
      </c>
      <c r="M37" s="731" t="e">
        <f t="shared" si="4"/>
        <v>#DIV/0!</v>
      </c>
      <c r="N37" s="6"/>
      <c r="O37" s="6"/>
    </row>
    <row r="38" spans="2:15">
      <c r="B38" s="664"/>
      <c r="C38" s="760" t="s">
        <v>254</v>
      </c>
      <c r="D38" s="761" t="s">
        <v>255</v>
      </c>
      <c r="E38" s="561" t="s">
        <v>261</v>
      </c>
      <c r="F38" s="564" t="s">
        <v>245</v>
      </c>
      <c r="G38" s="566" t="s">
        <v>245</v>
      </c>
      <c r="H38" s="593" t="s">
        <v>245</v>
      </c>
      <c r="I38" s="564" t="s">
        <v>245</v>
      </c>
      <c r="J38" s="565" t="s">
        <v>245</v>
      </c>
      <c r="K38" s="564" t="s">
        <v>245</v>
      </c>
      <c r="L38" s="566" t="s">
        <v>245</v>
      </c>
      <c r="M38" s="565" t="s">
        <v>245</v>
      </c>
      <c r="N38" s="6"/>
      <c r="O38" s="6"/>
    </row>
    <row r="39" spans="2:15">
      <c r="B39" s="664"/>
      <c r="C39" s="760"/>
      <c r="D39" s="761"/>
      <c r="E39" s="561" t="s">
        <v>262</v>
      </c>
      <c r="F39" s="564" t="s">
        <v>245</v>
      </c>
      <c r="G39" s="566" t="s">
        <v>245</v>
      </c>
      <c r="H39" s="593" t="s">
        <v>245</v>
      </c>
      <c r="I39" s="564" t="s">
        <v>245</v>
      </c>
      <c r="J39" s="565" t="s">
        <v>245</v>
      </c>
      <c r="K39" s="564" t="s">
        <v>245</v>
      </c>
      <c r="L39" s="566" t="s">
        <v>245</v>
      </c>
      <c r="M39" s="565" t="s">
        <v>245</v>
      </c>
      <c r="N39" s="6"/>
      <c r="O39" s="6"/>
    </row>
    <row r="40" spans="2:15">
      <c r="B40" s="664"/>
      <c r="C40" s="760"/>
      <c r="D40" s="761" t="s">
        <v>256</v>
      </c>
      <c r="E40" s="561" t="s">
        <v>261</v>
      </c>
      <c r="F40" s="564" t="s">
        <v>245</v>
      </c>
      <c r="G40" s="566" t="s">
        <v>245</v>
      </c>
      <c r="H40" s="593" t="s">
        <v>245</v>
      </c>
      <c r="I40" s="564" t="s">
        <v>245</v>
      </c>
      <c r="J40" s="565" t="s">
        <v>245</v>
      </c>
      <c r="K40" s="564" t="s">
        <v>245</v>
      </c>
      <c r="L40" s="566" t="s">
        <v>245</v>
      </c>
      <c r="M40" s="565" t="s">
        <v>245</v>
      </c>
      <c r="N40" s="6"/>
      <c r="O40" s="6"/>
    </row>
    <row r="41" spans="2:15">
      <c r="B41" s="664"/>
      <c r="C41" s="760"/>
      <c r="D41" s="761"/>
      <c r="E41" s="561" t="s">
        <v>262</v>
      </c>
      <c r="F41" s="564" t="s">
        <v>245</v>
      </c>
      <c r="G41" s="566" t="s">
        <v>245</v>
      </c>
      <c r="H41" s="593" t="s">
        <v>245</v>
      </c>
      <c r="I41" s="564" t="s">
        <v>245</v>
      </c>
      <c r="J41" s="565" t="s">
        <v>245</v>
      </c>
      <c r="K41" s="564" t="s">
        <v>245</v>
      </c>
      <c r="L41" s="566" t="s">
        <v>245</v>
      </c>
      <c r="M41" s="565" t="s">
        <v>245</v>
      </c>
      <c r="N41" s="6"/>
      <c r="O41" s="6"/>
    </row>
    <row r="42" spans="2:15">
      <c r="B42" s="664"/>
      <c r="C42" s="760" t="s">
        <v>214</v>
      </c>
      <c r="D42" s="764"/>
      <c r="E42" s="561" t="s">
        <v>261</v>
      </c>
      <c r="F42" s="564" t="s">
        <v>245</v>
      </c>
      <c r="G42" s="566" t="s">
        <v>245</v>
      </c>
      <c r="H42" s="593" t="s">
        <v>245</v>
      </c>
      <c r="I42" s="564" t="s">
        <v>245</v>
      </c>
      <c r="J42" s="565" t="s">
        <v>245</v>
      </c>
      <c r="K42" s="564" t="s">
        <v>245</v>
      </c>
      <c r="L42" s="566" t="s">
        <v>245</v>
      </c>
      <c r="M42" s="565" t="s">
        <v>245</v>
      </c>
      <c r="N42" s="6"/>
      <c r="O42" s="6"/>
    </row>
    <row r="43" spans="2:15">
      <c r="B43" s="664"/>
      <c r="C43" s="760"/>
      <c r="D43" s="764"/>
      <c r="E43" s="561" t="s">
        <v>262</v>
      </c>
      <c r="F43" s="564" t="s">
        <v>245</v>
      </c>
      <c r="G43" s="566" t="s">
        <v>245</v>
      </c>
      <c r="H43" s="593" t="s">
        <v>245</v>
      </c>
      <c r="I43" s="564" t="s">
        <v>245</v>
      </c>
      <c r="J43" s="565" t="s">
        <v>245</v>
      </c>
      <c r="K43" s="564" t="s">
        <v>245</v>
      </c>
      <c r="L43" s="566" t="s">
        <v>245</v>
      </c>
      <c r="M43" s="565" t="s">
        <v>245</v>
      </c>
      <c r="N43" s="6"/>
      <c r="O43" s="6"/>
    </row>
    <row r="44" spans="2:15">
      <c r="B44" s="664"/>
      <c r="C44" s="760" t="s">
        <v>257</v>
      </c>
      <c r="D44" s="764"/>
      <c r="E44" s="561" t="s">
        <v>261</v>
      </c>
      <c r="F44" s="564" t="s">
        <v>245</v>
      </c>
      <c r="G44" s="566" t="s">
        <v>245</v>
      </c>
      <c r="H44" s="593" t="s">
        <v>245</v>
      </c>
      <c r="I44" s="564" t="s">
        <v>245</v>
      </c>
      <c r="J44" s="565" t="s">
        <v>245</v>
      </c>
      <c r="K44" s="564" t="s">
        <v>245</v>
      </c>
      <c r="L44" s="566" t="s">
        <v>245</v>
      </c>
      <c r="M44" s="565" t="s">
        <v>245</v>
      </c>
      <c r="N44" s="6"/>
      <c r="O44" s="6"/>
    </row>
    <row r="45" spans="2:15" ht="15.75" thickBot="1">
      <c r="B45" s="767"/>
      <c r="C45" s="765"/>
      <c r="D45" s="766"/>
      <c r="E45" s="584" t="s">
        <v>262</v>
      </c>
      <c r="F45" s="569" t="s">
        <v>245</v>
      </c>
      <c r="G45" s="571" t="s">
        <v>245</v>
      </c>
      <c r="H45" s="594" t="s">
        <v>245</v>
      </c>
      <c r="I45" s="569" t="s">
        <v>245</v>
      </c>
      <c r="J45" s="570" t="s">
        <v>245</v>
      </c>
      <c r="K45" s="569" t="s">
        <v>245</v>
      </c>
      <c r="L45" s="571" t="s">
        <v>245</v>
      </c>
      <c r="M45" s="570" t="s">
        <v>245</v>
      </c>
      <c r="N45" s="6"/>
      <c r="O45" s="6"/>
    </row>
    <row r="46" spans="2:15">
      <c r="B46" s="663" t="s">
        <v>264</v>
      </c>
      <c r="C46" s="762" t="s">
        <v>35</v>
      </c>
      <c r="D46" s="763"/>
      <c r="E46" s="573" t="s">
        <v>244</v>
      </c>
      <c r="F46" s="574" t="s">
        <v>245</v>
      </c>
      <c r="G46" s="712">
        <v>210000</v>
      </c>
      <c r="H46" s="590" t="s">
        <v>245</v>
      </c>
      <c r="I46" s="549" t="s">
        <v>245</v>
      </c>
      <c r="J46" s="550" t="s">
        <v>245</v>
      </c>
      <c r="K46" s="549" t="s">
        <v>245</v>
      </c>
      <c r="L46" s="551" t="s">
        <v>245</v>
      </c>
      <c r="M46" s="550" t="s">
        <v>245</v>
      </c>
      <c r="N46" s="6"/>
      <c r="O46" s="6"/>
    </row>
    <row r="47" spans="2:15">
      <c r="B47" s="664"/>
      <c r="C47" s="760"/>
      <c r="D47" s="764"/>
      <c r="E47" s="552" t="s">
        <v>246</v>
      </c>
      <c r="F47" s="559" t="s">
        <v>245</v>
      </c>
      <c r="G47" s="713"/>
      <c r="H47" s="591" t="s">
        <v>245</v>
      </c>
      <c r="I47" s="553">
        <v>150000</v>
      </c>
      <c r="J47" s="554">
        <v>150000</v>
      </c>
      <c r="K47" s="585">
        <v>150000</v>
      </c>
      <c r="L47" s="586">
        <f>I47*(J47/I47)^(2/5)</f>
        <v>150000</v>
      </c>
      <c r="M47" s="588">
        <f>I47*(J47/I47)^(7/5)</f>
        <v>150000</v>
      </c>
      <c r="N47" s="6"/>
      <c r="O47" s="6"/>
    </row>
    <row r="48" spans="2:15">
      <c r="B48" s="664"/>
      <c r="C48" s="760"/>
      <c r="D48" s="764"/>
      <c r="E48" s="561" t="s">
        <v>249</v>
      </c>
      <c r="F48" s="564" t="s">
        <v>245</v>
      </c>
      <c r="G48" s="713"/>
      <c r="H48" s="593" t="s">
        <v>245</v>
      </c>
      <c r="I48" s="564" t="s">
        <v>245</v>
      </c>
      <c r="J48" s="565" t="s">
        <v>245</v>
      </c>
      <c r="K48" s="564" t="s">
        <v>245</v>
      </c>
      <c r="L48" s="566" t="s">
        <v>245</v>
      </c>
      <c r="M48" s="565" t="s">
        <v>245</v>
      </c>
      <c r="N48" s="6"/>
      <c r="O48" s="6"/>
    </row>
    <row r="49" spans="2:15">
      <c r="B49" s="664"/>
      <c r="C49" s="760"/>
      <c r="D49" s="764"/>
      <c r="E49" s="561" t="s">
        <v>251</v>
      </c>
      <c r="F49" s="564" t="s">
        <v>245</v>
      </c>
      <c r="G49" s="713"/>
      <c r="H49" s="593" t="s">
        <v>245</v>
      </c>
      <c r="I49" s="564" t="s">
        <v>245</v>
      </c>
      <c r="J49" s="565" t="s">
        <v>245</v>
      </c>
      <c r="K49" s="564" t="s">
        <v>245</v>
      </c>
      <c r="L49" s="566" t="s">
        <v>245</v>
      </c>
      <c r="M49" s="565" t="s">
        <v>245</v>
      </c>
      <c r="N49" s="6"/>
      <c r="O49" s="6"/>
    </row>
    <row r="50" spans="2:15">
      <c r="B50" s="664"/>
      <c r="C50" s="760"/>
      <c r="D50" s="764"/>
      <c r="E50" s="561" t="s">
        <v>253</v>
      </c>
      <c r="F50" s="564" t="s">
        <v>245</v>
      </c>
      <c r="G50" s="713"/>
      <c r="H50" s="593" t="s">
        <v>245</v>
      </c>
      <c r="I50" s="564" t="s">
        <v>245</v>
      </c>
      <c r="J50" s="565" t="s">
        <v>245</v>
      </c>
      <c r="K50" s="564" t="s">
        <v>245</v>
      </c>
      <c r="L50" s="566" t="s">
        <v>245</v>
      </c>
      <c r="M50" s="565" t="s">
        <v>245</v>
      </c>
      <c r="N50" s="6"/>
      <c r="O50" s="6"/>
    </row>
    <row r="51" spans="2:15">
      <c r="B51" s="664"/>
      <c r="C51" s="760" t="s">
        <v>254</v>
      </c>
      <c r="D51" s="764"/>
      <c r="E51" s="561" t="s">
        <v>255</v>
      </c>
      <c r="F51" s="564" t="s">
        <v>245</v>
      </c>
      <c r="G51" s="713"/>
      <c r="H51" s="593" t="s">
        <v>245</v>
      </c>
      <c r="I51" s="564" t="s">
        <v>245</v>
      </c>
      <c r="J51" s="565" t="s">
        <v>245</v>
      </c>
      <c r="K51" s="564" t="s">
        <v>245</v>
      </c>
      <c r="L51" s="566" t="s">
        <v>245</v>
      </c>
      <c r="M51" s="565" t="s">
        <v>245</v>
      </c>
      <c r="N51" s="6"/>
      <c r="O51" s="6"/>
    </row>
    <row r="52" spans="2:15" ht="30">
      <c r="B52" s="664"/>
      <c r="C52" s="760"/>
      <c r="D52" s="764"/>
      <c r="E52" s="625" t="s">
        <v>256</v>
      </c>
      <c r="F52" s="564" t="s">
        <v>245</v>
      </c>
      <c r="G52" s="713"/>
      <c r="H52" s="593" t="s">
        <v>245</v>
      </c>
      <c r="I52" s="564" t="s">
        <v>245</v>
      </c>
      <c r="J52" s="565" t="s">
        <v>245</v>
      </c>
      <c r="K52" s="564" t="s">
        <v>245</v>
      </c>
      <c r="L52" s="566" t="s">
        <v>245</v>
      </c>
      <c r="M52" s="565" t="s">
        <v>245</v>
      </c>
      <c r="N52" s="6"/>
      <c r="O52" s="6"/>
    </row>
    <row r="53" spans="2:15">
      <c r="B53" s="664"/>
      <c r="C53" s="760" t="s">
        <v>214</v>
      </c>
      <c r="D53" s="764"/>
      <c r="E53" s="768"/>
      <c r="F53" s="564" t="s">
        <v>245</v>
      </c>
      <c r="G53" s="713"/>
      <c r="H53" s="593" t="s">
        <v>245</v>
      </c>
      <c r="I53" s="564" t="s">
        <v>245</v>
      </c>
      <c r="J53" s="565" t="s">
        <v>245</v>
      </c>
      <c r="K53" s="564" t="s">
        <v>245</v>
      </c>
      <c r="L53" s="566" t="s">
        <v>245</v>
      </c>
      <c r="M53" s="565" t="s">
        <v>245</v>
      </c>
      <c r="N53" s="6"/>
      <c r="O53" s="6"/>
    </row>
    <row r="54" spans="2:15" ht="15.75" thickBot="1">
      <c r="B54" s="767"/>
      <c r="C54" s="765" t="s">
        <v>257</v>
      </c>
      <c r="D54" s="766"/>
      <c r="E54" s="769"/>
      <c r="F54" s="569" t="s">
        <v>245</v>
      </c>
      <c r="G54" s="714"/>
      <c r="H54" s="594" t="s">
        <v>245</v>
      </c>
      <c r="I54" s="569" t="s">
        <v>245</v>
      </c>
      <c r="J54" s="570" t="s">
        <v>245</v>
      </c>
      <c r="K54" s="569" t="s">
        <v>245</v>
      </c>
      <c r="L54" s="571" t="s">
        <v>245</v>
      </c>
      <c r="M54" s="570" t="s">
        <v>245</v>
      </c>
      <c r="N54" s="6"/>
      <c r="O54" s="6"/>
    </row>
  </sheetData>
  <mergeCells count="86">
    <mergeCell ref="O9:O11"/>
    <mergeCell ref="O12:O14"/>
    <mergeCell ref="I4:J4"/>
    <mergeCell ref="D40:D41"/>
    <mergeCell ref="C42:D43"/>
    <mergeCell ref="G36:G37"/>
    <mergeCell ref="I36:I37"/>
    <mergeCell ref="J36:J37"/>
    <mergeCell ref="G32:G33"/>
    <mergeCell ref="I32:I33"/>
    <mergeCell ref="J32:J33"/>
    <mergeCell ref="C27:E27"/>
    <mergeCell ref="K36:K37"/>
    <mergeCell ref="L36:L37"/>
    <mergeCell ref="M36:M37"/>
    <mergeCell ref="G34:G35"/>
    <mergeCell ref="L34:L35"/>
    <mergeCell ref="M34:M35"/>
    <mergeCell ref="C44:D45"/>
    <mergeCell ref="B46:B54"/>
    <mergeCell ref="C46:D50"/>
    <mergeCell ref="C51:D52"/>
    <mergeCell ref="C53:E53"/>
    <mergeCell ref="C54:E54"/>
    <mergeCell ref="F34:F35"/>
    <mergeCell ref="F36:F37"/>
    <mergeCell ref="B28:B45"/>
    <mergeCell ref="C28:C37"/>
    <mergeCell ref="D28:D29"/>
    <mergeCell ref="D30:D31"/>
    <mergeCell ref="D32:D33"/>
    <mergeCell ref="D34:D35"/>
    <mergeCell ref="H32:H33"/>
    <mergeCell ref="F32:F33"/>
    <mergeCell ref="I34:I35"/>
    <mergeCell ref="J34:J35"/>
    <mergeCell ref="K34:K35"/>
    <mergeCell ref="D36:D37"/>
    <mergeCell ref="C38:C41"/>
    <mergeCell ref="D38:D39"/>
    <mergeCell ref="B19:B27"/>
    <mergeCell ref="C19:D23"/>
    <mergeCell ref="C24:D25"/>
    <mergeCell ref="C26:E26"/>
    <mergeCell ref="D9:D10"/>
    <mergeCell ref="G9:G10"/>
    <mergeCell ref="I9:I10"/>
    <mergeCell ref="D11:D12"/>
    <mergeCell ref="G11:G12"/>
    <mergeCell ref="D13:D14"/>
    <mergeCell ref="G13:G14"/>
    <mergeCell ref="C15:D16"/>
    <mergeCell ref="C17:E17"/>
    <mergeCell ref="C18:E18"/>
    <mergeCell ref="F22:F26"/>
    <mergeCell ref="B4:E5"/>
    <mergeCell ref="K4:M4"/>
    <mergeCell ref="B6:B18"/>
    <mergeCell ref="C6:C14"/>
    <mergeCell ref="D6:E6"/>
    <mergeCell ref="D7:D8"/>
    <mergeCell ref="H9:H10"/>
    <mergeCell ref="H11:H12"/>
    <mergeCell ref="H13:H14"/>
    <mergeCell ref="F9:F10"/>
    <mergeCell ref="F11:F12"/>
    <mergeCell ref="F13:F14"/>
    <mergeCell ref="L9:L10"/>
    <mergeCell ref="M9:M10"/>
    <mergeCell ref="F4:H4"/>
    <mergeCell ref="O5:O8"/>
    <mergeCell ref="G46:G54"/>
    <mergeCell ref="G22:G26"/>
    <mergeCell ref="I22:I26"/>
    <mergeCell ref="J22:J26"/>
    <mergeCell ref="H22:H26"/>
    <mergeCell ref="J9:J10"/>
    <mergeCell ref="K9:K10"/>
    <mergeCell ref="K22:K26"/>
    <mergeCell ref="L22:L26"/>
    <mergeCell ref="M22:M26"/>
    <mergeCell ref="K32:K33"/>
    <mergeCell ref="L32:L33"/>
    <mergeCell ref="M32:M33"/>
    <mergeCell ref="H36:H37"/>
    <mergeCell ref="H34:H3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3"/>
  <sheetViews>
    <sheetView zoomScale="85" zoomScaleNormal="85" workbookViewId="0">
      <selection activeCell="C23" sqref="C23:I23"/>
    </sheetView>
  </sheetViews>
  <sheetFormatPr defaultColWidth="8.7109375" defaultRowHeight="15"/>
  <cols>
    <col min="1" max="1" width="1" customWidth="1"/>
    <col min="2" max="2" width="12" customWidth="1"/>
    <col min="3" max="3" width="45.85546875" style="30" customWidth="1"/>
    <col min="4" max="5" width="8.7109375" customWidth="1"/>
    <col min="6" max="6" width="9" customWidth="1"/>
    <col min="7" max="9" width="8.7109375" customWidth="1"/>
    <col min="10" max="10" width="3.28515625" customWidth="1"/>
    <col min="11" max="11" width="14.140625" style="25" customWidth="1"/>
    <col min="12" max="13" width="8.7109375" customWidth="1"/>
    <col min="14" max="14" width="8.7109375" style="30" customWidth="1"/>
    <col min="15" max="15" width="8.7109375" customWidth="1"/>
    <col min="16" max="16" width="79.85546875" customWidth="1"/>
  </cols>
  <sheetData>
    <row r="1" spans="2:16" ht="15.75" customHeight="1" thickBot="1">
      <c r="B1" t="s">
        <v>265</v>
      </c>
      <c r="J1" s="6"/>
    </row>
    <row r="2" spans="2:16" ht="16.5" thickBot="1">
      <c r="B2" s="630" t="s">
        <v>266</v>
      </c>
      <c r="C2" s="631"/>
      <c r="D2" s="631"/>
      <c r="E2" s="631"/>
      <c r="F2" s="631"/>
      <c r="G2" s="631"/>
      <c r="H2" s="631"/>
      <c r="I2" s="632"/>
      <c r="J2" s="19"/>
      <c r="P2" s="348" t="s">
        <v>2</v>
      </c>
    </row>
    <row r="3" spans="2:16" ht="15.75" thickBot="1">
      <c r="B3" s="794"/>
      <c r="C3" s="794"/>
      <c r="D3" s="794"/>
      <c r="E3" s="794"/>
      <c r="F3" s="794"/>
      <c r="G3" s="794"/>
      <c r="H3" s="794"/>
      <c r="I3" s="794"/>
      <c r="J3" s="4"/>
      <c r="P3" s="349"/>
    </row>
    <row r="4" spans="2:16" ht="66.75" customHeight="1" thickBot="1">
      <c r="B4" s="795" t="s">
        <v>25</v>
      </c>
      <c r="C4" s="797" t="s">
        <v>267</v>
      </c>
      <c r="D4" s="648" t="s">
        <v>268</v>
      </c>
      <c r="E4" s="793"/>
      <c r="F4" s="793"/>
      <c r="G4" s="790" t="s">
        <v>269</v>
      </c>
      <c r="H4" s="791"/>
      <c r="I4" s="792"/>
      <c r="J4" s="20"/>
      <c r="L4" s="11"/>
      <c r="P4" s="799" t="s">
        <v>270</v>
      </c>
    </row>
    <row r="5" spans="2:16" ht="15.75" customHeight="1" thickBot="1">
      <c r="B5" s="796"/>
      <c r="C5" s="798"/>
      <c r="D5" s="64">
        <v>2016</v>
      </c>
      <c r="E5" s="118">
        <v>2017</v>
      </c>
      <c r="F5" s="65">
        <v>2018</v>
      </c>
      <c r="G5" s="119">
        <v>2020</v>
      </c>
      <c r="H5" s="120">
        <v>2025</v>
      </c>
      <c r="I5" s="120">
        <v>2030</v>
      </c>
      <c r="J5" s="11"/>
      <c r="P5" s="799"/>
    </row>
    <row r="6" spans="2:16" ht="19.350000000000001" customHeight="1" thickBot="1">
      <c r="B6" s="135"/>
      <c r="C6" s="777" t="s">
        <v>271</v>
      </c>
      <c r="D6" s="802"/>
      <c r="E6" s="802"/>
      <c r="F6" s="802"/>
      <c r="G6" s="802"/>
      <c r="H6" s="802"/>
      <c r="I6" s="803"/>
      <c r="J6" s="22"/>
      <c r="L6" s="11"/>
      <c r="P6" s="799"/>
    </row>
    <row r="7" spans="2:16" s="30" customFormat="1" ht="19.350000000000001" customHeight="1" thickBot="1">
      <c r="B7" s="783" t="s">
        <v>35</v>
      </c>
      <c r="C7" s="209" t="s">
        <v>272</v>
      </c>
      <c r="D7" s="212">
        <v>15900</v>
      </c>
      <c r="E7" s="213">
        <v>22300</v>
      </c>
      <c r="F7" s="214">
        <f>F8+F14</f>
        <v>249800</v>
      </c>
      <c r="G7" s="266"/>
      <c r="H7" s="213"/>
      <c r="I7" s="214"/>
      <c r="J7" s="22"/>
      <c r="L7" s="11"/>
      <c r="P7" s="800" t="s">
        <v>273</v>
      </c>
    </row>
    <row r="8" spans="2:16" s="30" customFormat="1" ht="24" customHeight="1" thickBot="1">
      <c r="B8" s="775"/>
      <c r="C8" s="262" t="s">
        <v>274</v>
      </c>
      <c r="D8" s="212">
        <v>15400</v>
      </c>
      <c r="E8" s="213">
        <v>21600</v>
      </c>
      <c r="F8" s="214">
        <v>24800</v>
      </c>
      <c r="G8" s="263"/>
      <c r="H8" s="264"/>
      <c r="I8" s="265"/>
      <c r="J8" s="22"/>
      <c r="K8" s="666" t="s">
        <v>275</v>
      </c>
      <c r="L8" s="666"/>
      <c r="M8" s="666"/>
      <c r="N8" s="666"/>
      <c r="P8" s="800"/>
    </row>
    <row r="9" spans="2:16" ht="30" customHeight="1">
      <c r="B9" s="775"/>
      <c r="C9" s="173" t="s">
        <v>276</v>
      </c>
      <c r="D9" s="51">
        <v>4852</v>
      </c>
      <c r="E9" s="49">
        <v>7565</v>
      </c>
      <c r="F9" s="50">
        <v>9566</v>
      </c>
      <c r="G9" s="177"/>
      <c r="H9" s="52"/>
      <c r="I9" s="53"/>
      <c r="J9" s="6"/>
      <c r="K9" s="691" t="s">
        <v>277</v>
      </c>
      <c r="L9" s="691"/>
      <c r="M9" s="691"/>
      <c r="N9" s="691"/>
      <c r="O9" s="14"/>
      <c r="P9" s="325" t="s">
        <v>278</v>
      </c>
    </row>
    <row r="10" spans="2:16" ht="30.95" customHeight="1">
      <c r="B10" s="775"/>
      <c r="C10" s="174" t="s">
        <v>279</v>
      </c>
      <c r="D10" s="36">
        <v>451</v>
      </c>
      <c r="E10" s="37">
        <v>657</v>
      </c>
      <c r="F10" s="38">
        <v>855</v>
      </c>
      <c r="G10" s="36"/>
      <c r="H10" s="37"/>
      <c r="I10" s="39"/>
      <c r="J10" s="17"/>
      <c r="K10" s="691"/>
      <c r="L10" s="691"/>
      <c r="M10" s="691"/>
      <c r="N10" s="691"/>
      <c r="O10" s="14"/>
      <c r="P10" s="325" t="s">
        <v>280</v>
      </c>
    </row>
    <row r="11" spans="2:16" ht="27.95" customHeight="1">
      <c r="B11" s="775"/>
      <c r="C11" s="174" t="s">
        <v>281</v>
      </c>
      <c r="D11" s="40"/>
      <c r="E11" s="41"/>
      <c r="F11" s="42"/>
      <c r="G11" s="45"/>
      <c r="H11" s="46"/>
      <c r="I11" s="47"/>
      <c r="J11" s="17"/>
      <c r="P11" s="25" t="s">
        <v>282</v>
      </c>
    </row>
    <row r="12" spans="2:16" ht="21" customHeight="1">
      <c r="B12" s="775"/>
      <c r="C12" s="174" t="s">
        <v>283</v>
      </c>
      <c r="D12" s="40"/>
      <c r="E12" s="41"/>
      <c r="F12" s="42"/>
      <c r="G12" s="45"/>
      <c r="H12" s="46"/>
      <c r="I12" s="47"/>
      <c r="J12" s="17"/>
    </row>
    <row r="13" spans="2:16" ht="23.25" customHeight="1" thickBot="1">
      <c r="B13" s="775"/>
      <c r="C13" s="178" t="s">
        <v>284</v>
      </c>
      <c r="D13" s="112"/>
      <c r="E13" s="113"/>
      <c r="F13" s="114"/>
      <c r="G13" s="115"/>
      <c r="H13" s="116"/>
      <c r="I13" s="117"/>
      <c r="J13" s="17"/>
    </row>
    <row r="14" spans="2:16" ht="21.6" customHeight="1" thickBot="1">
      <c r="B14" s="775"/>
      <c r="C14" s="223" t="s">
        <v>285</v>
      </c>
      <c r="D14" s="267">
        <v>121000</v>
      </c>
      <c r="E14" s="268">
        <v>166000</v>
      </c>
      <c r="F14" s="269">
        <v>225000</v>
      </c>
      <c r="G14" s="267"/>
      <c r="H14" s="268"/>
      <c r="I14" s="270"/>
      <c r="J14" s="6"/>
      <c r="K14" s="350"/>
    </row>
    <row r="15" spans="2:16" ht="27" customHeight="1">
      <c r="B15" s="775"/>
      <c r="C15" s="173" t="s">
        <v>286</v>
      </c>
      <c r="D15" s="51"/>
      <c r="E15" s="49"/>
      <c r="F15" s="50"/>
      <c r="G15" s="393"/>
      <c r="H15" s="394"/>
      <c r="I15" s="395"/>
      <c r="J15" s="6"/>
    </row>
    <row r="16" spans="2:16" ht="24.6" customHeight="1">
      <c r="B16" s="775"/>
      <c r="C16" s="174" t="s">
        <v>287</v>
      </c>
      <c r="D16" s="40">
        <f>D17+D18+D19</f>
        <v>0</v>
      </c>
      <c r="E16" s="41">
        <f t="shared" ref="E16:I16" si="0">E17+E18+E19</f>
        <v>0</v>
      </c>
      <c r="F16" s="42">
        <f t="shared" si="0"/>
        <v>0</v>
      </c>
      <c r="G16" s="40">
        <f t="shared" si="0"/>
        <v>0</v>
      </c>
      <c r="H16" s="41">
        <f t="shared" si="0"/>
        <v>0</v>
      </c>
      <c r="I16" s="44">
        <f t="shared" si="0"/>
        <v>0</v>
      </c>
      <c r="J16" s="6"/>
    </row>
    <row r="17" spans="2:12" ht="24.75" customHeight="1">
      <c r="B17" s="775"/>
      <c r="C17" s="174" t="s">
        <v>288</v>
      </c>
      <c r="D17" s="40"/>
      <c r="E17" s="41"/>
      <c r="F17" s="42"/>
      <c r="G17" s="45"/>
      <c r="H17" s="46"/>
      <c r="I17" s="43"/>
      <c r="J17" s="6"/>
    </row>
    <row r="18" spans="2:12" ht="22.35" customHeight="1">
      <c r="B18" s="775"/>
      <c r="C18" s="174" t="s">
        <v>289</v>
      </c>
      <c r="D18" s="40"/>
      <c r="E18" s="41"/>
      <c r="F18" s="42"/>
      <c r="G18" s="45"/>
      <c r="H18" s="46"/>
      <c r="I18" s="47"/>
      <c r="J18" s="6"/>
      <c r="K18" s="351"/>
    </row>
    <row r="19" spans="2:12" ht="25.5" customHeight="1" thickBot="1">
      <c r="B19" s="801"/>
      <c r="C19" s="179" t="s">
        <v>290</v>
      </c>
      <c r="D19" s="180"/>
      <c r="E19" s="181"/>
      <c r="F19" s="182"/>
      <c r="G19" s="183"/>
      <c r="H19" s="184"/>
      <c r="I19" s="185"/>
      <c r="J19" s="6"/>
      <c r="K19" s="352"/>
    </row>
    <row r="20" spans="2:12" ht="28.5" customHeight="1">
      <c r="B20" s="804" t="s">
        <v>64</v>
      </c>
      <c r="C20" s="175" t="s">
        <v>291</v>
      </c>
      <c r="D20" s="243"/>
      <c r="E20" s="241"/>
      <c r="F20" s="242"/>
      <c r="G20" s="391"/>
      <c r="H20" s="244"/>
      <c r="I20" s="392"/>
      <c r="J20" s="6"/>
      <c r="K20" s="353"/>
    </row>
    <row r="21" spans="2:12" s="30" customFormat="1" ht="28.5" customHeight="1">
      <c r="B21" s="801"/>
      <c r="C21" s="178" t="s">
        <v>292</v>
      </c>
      <c r="D21" s="112"/>
      <c r="E21" s="113"/>
      <c r="F21" s="114"/>
      <c r="G21" s="115"/>
      <c r="H21" s="116"/>
      <c r="I21" s="117"/>
      <c r="J21" s="6"/>
      <c r="K21" s="353"/>
    </row>
    <row r="22" spans="2:12" ht="15.75" customHeight="1" thickBot="1">
      <c r="B22" s="179" t="s">
        <v>80</v>
      </c>
      <c r="C22" s="179" t="s">
        <v>293</v>
      </c>
      <c r="D22" s="180"/>
      <c r="E22" s="181"/>
      <c r="F22" s="182"/>
      <c r="G22" s="183"/>
      <c r="H22" s="184"/>
      <c r="I22" s="185"/>
      <c r="J22" s="6"/>
      <c r="K22" s="353"/>
    </row>
    <row r="23" spans="2:12" ht="19.350000000000001" customHeight="1" thickBot="1">
      <c r="B23" s="35"/>
      <c r="C23" s="777" t="s">
        <v>294</v>
      </c>
      <c r="D23" s="778"/>
      <c r="E23" s="778"/>
      <c r="F23" s="778"/>
      <c r="G23" s="778"/>
      <c r="H23" s="778"/>
      <c r="I23" s="779"/>
      <c r="J23" s="6"/>
      <c r="K23" s="353"/>
    </row>
    <row r="24" spans="2:12" s="30" customFormat="1" ht="17.100000000000001" customHeight="1" thickBot="1">
      <c r="B24" s="783" t="s">
        <v>35</v>
      </c>
      <c r="C24" s="245" t="s">
        <v>295</v>
      </c>
      <c r="D24" s="212"/>
      <c r="E24" s="213"/>
      <c r="F24" s="220"/>
      <c r="G24" s="427"/>
      <c r="H24" s="213"/>
      <c r="I24" s="214"/>
      <c r="J24" s="6"/>
      <c r="K24" s="353"/>
    </row>
    <row r="25" spans="2:12" ht="16.350000000000001" customHeight="1">
      <c r="B25" s="775"/>
      <c r="C25" s="215" t="s">
        <v>296</v>
      </c>
      <c r="D25" s="121"/>
      <c r="E25" s="49"/>
      <c r="F25" s="50"/>
      <c r="G25" s="51"/>
      <c r="H25" s="52"/>
      <c r="I25" s="53"/>
      <c r="J25" s="6"/>
      <c r="K25" s="349"/>
    </row>
    <row r="26" spans="2:12" ht="15" customHeight="1" thickBot="1">
      <c r="B26" s="775"/>
      <c r="C26" s="187" t="s">
        <v>297</v>
      </c>
      <c r="D26" s="246"/>
      <c r="E26" s="113"/>
      <c r="F26" s="114"/>
      <c r="G26" s="112"/>
      <c r="H26" s="116"/>
      <c r="I26" s="117"/>
      <c r="J26" s="6"/>
      <c r="K26" s="349"/>
    </row>
    <row r="27" spans="2:12" ht="18.600000000000001" customHeight="1" thickBot="1">
      <c r="B27" s="775"/>
      <c r="C27" s="251" t="s">
        <v>298</v>
      </c>
      <c r="D27" s="212"/>
      <c r="E27" s="213"/>
      <c r="F27" s="220"/>
      <c r="G27" s="212"/>
      <c r="H27" s="213"/>
      <c r="I27" s="214"/>
      <c r="J27" s="6"/>
      <c r="K27" s="349"/>
    </row>
    <row r="28" spans="2:12" ht="15.75" customHeight="1">
      <c r="B28" s="775"/>
      <c r="C28" s="186" t="s">
        <v>299</v>
      </c>
      <c r="D28" s="240"/>
      <c r="E28" s="247"/>
      <c r="F28" s="248"/>
      <c r="G28" s="249"/>
      <c r="H28" s="244"/>
      <c r="I28" s="250"/>
      <c r="J28" s="6"/>
      <c r="K28" s="349"/>
    </row>
    <row r="29" spans="2:12" ht="15.75" customHeight="1" thickBot="1">
      <c r="B29" s="776"/>
      <c r="C29" s="257" t="s">
        <v>300</v>
      </c>
      <c r="D29" s="258"/>
      <c r="E29" s="259"/>
      <c r="F29" s="260"/>
      <c r="G29" s="261"/>
      <c r="H29" s="184"/>
      <c r="I29" s="128"/>
      <c r="J29" s="16"/>
      <c r="K29" s="349"/>
      <c r="L29" s="6"/>
    </row>
    <row r="30" spans="2:12" ht="15" customHeight="1">
      <c r="B30" s="775" t="s">
        <v>64</v>
      </c>
      <c r="C30" s="186" t="s">
        <v>301</v>
      </c>
      <c r="D30" s="252"/>
      <c r="E30" s="253"/>
      <c r="F30" s="254"/>
      <c r="G30" s="255"/>
      <c r="H30" s="256"/>
      <c r="I30" s="250"/>
      <c r="J30" s="11"/>
      <c r="K30" s="9"/>
      <c r="L30" s="8"/>
    </row>
    <row r="31" spans="2:12" ht="15.75" customHeight="1" thickBot="1">
      <c r="B31" s="776"/>
      <c r="C31" s="187" t="s">
        <v>302</v>
      </c>
      <c r="D31" s="58"/>
      <c r="E31" s="136"/>
      <c r="F31" s="137"/>
      <c r="G31" s="138"/>
      <c r="H31" s="139"/>
      <c r="I31" s="143"/>
      <c r="J31" s="18"/>
      <c r="K31" s="9"/>
      <c r="L31" s="10"/>
    </row>
    <row r="32" spans="2:12" s="30" customFormat="1" ht="15.75" customHeight="1" thickBot="1">
      <c r="B32" s="35"/>
      <c r="C32" s="780" t="s">
        <v>303</v>
      </c>
      <c r="D32" s="781"/>
      <c r="E32" s="781"/>
      <c r="F32" s="781"/>
      <c r="G32" s="781"/>
      <c r="H32" s="781"/>
      <c r="I32" s="782"/>
      <c r="J32" s="18"/>
      <c r="K32" s="14" t="s">
        <v>304</v>
      </c>
      <c r="L32" s="10"/>
    </row>
    <row r="33" spans="2:14" s="30" customFormat="1" ht="15.75" customHeight="1" thickBot="1">
      <c r="B33" s="783" t="s">
        <v>35</v>
      </c>
      <c r="C33" s="223" t="s">
        <v>305</v>
      </c>
      <c r="D33" s="233"/>
      <c r="E33" s="234"/>
      <c r="F33" s="235"/>
      <c r="G33" s="233"/>
      <c r="H33" s="234"/>
      <c r="I33" s="236"/>
      <c r="J33" s="18"/>
      <c r="K33" s="14"/>
      <c r="L33" s="10"/>
    </row>
    <row r="34" spans="2:14" s="30" customFormat="1" ht="15.75" customHeight="1">
      <c r="B34" s="775"/>
      <c r="C34" s="175" t="s">
        <v>306</v>
      </c>
      <c r="D34" s="224">
        <f t="shared" ref="D34:I34" si="1">D35+D36</f>
        <v>0</v>
      </c>
      <c r="E34" s="231">
        <f t="shared" si="1"/>
        <v>0</v>
      </c>
      <c r="F34" s="232">
        <f t="shared" si="1"/>
        <v>0</v>
      </c>
      <c r="G34" s="224">
        <f t="shared" si="1"/>
        <v>0</v>
      </c>
      <c r="H34" s="231">
        <f t="shared" si="1"/>
        <v>0</v>
      </c>
      <c r="I34" s="144">
        <f t="shared" si="1"/>
        <v>0</v>
      </c>
      <c r="J34" s="18"/>
      <c r="K34" s="14"/>
      <c r="L34" s="10"/>
    </row>
    <row r="35" spans="2:14" s="30" customFormat="1" ht="15.75" customHeight="1">
      <c r="B35" s="775"/>
      <c r="C35" s="175" t="s">
        <v>307</v>
      </c>
      <c r="D35" s="224"/>
      <c r="E35" s="140"/>
      <c r="F35" s="225"/>
      <c r="G35" s="141"/>
      <c r="H35" s="142"/>
      <c r="I35" s="144"/>
      <c r="J35" s="18"/>
      <c r="K35" s="9"/>
      <c r="L35" s="10"/>
    </row>
    <row r="36" spans="2:14" ht="15.75" customHeight="1">
      <c r="B36" s="775"/>
      <c r="C36" s="417" t="s">
        <v>308</v>
      </c>
      <c r="D36" s="226"/>
      <c r="E36" s="31"/>
      <c r="F36" s="227"/>
      <c r="G36" s="32"/>
      <c r="H36" s="61"/>
      <c r="I36" s="62"/>
      <c r="J36" s="16"/>
      <c r="K36" s="349"/>
      <c r="L36" s="6"/>
    </row>
    <row r="37" spans="2:14" ht="15.75" customHeight="1">
      <c r="B37" s="775"/>
      <c r="C37" s="178" t="s">
        <v>309</v>
      </c>
      <c r="D37" s="226">
        <f t="shared" ref="D37:I37" si="2">D38+D39</f>
        <v>0</v>
      </c>
      <c r="E37" s="31">
        <f t="shared" si="2"/>
        <v>0</v>
      </c>
      <c r="F37" s="227">
        <f t="shared" si="2"/>
        <v>0</v>
      </c>
      <c r="G37" s="32">
        <f t="shared" si="2"/>
        <v>0</v>
      </c>
      <c r="H37" s="33">
        <f t="shared" si="2"/>
        <v>0</v>
      </c>
      <c r="I37" s="34">
        <f t="shared" si="2"/>
        <v>0</v>
      </c>
      <c r="J37" s="16"/>
      <c r="K37" s="349"/>
      <c r="L37" s="6"/>
    </row>
    <row r="38" spans="2:14" ht="15" customHeight="1">
      <c r="B38" s="775"/>
      <c r="C38" s="178" t="s">
        <v>310</v>
      </c>
      <c r="D38" s="226"/>
      <c r="E38" s="31"/>
      <c r="F38" s="227"/>
      <c r="G38" s="32"/>
      <c r="H38" s="61"/>
      <c r="I38" s="62"/>
      <c r="J38" s="6"/>
      <c r="K38" s="349"/>
      <c r="L38" s="7"/>
    </row>
    <row r="39" spans="2:14" ht="15" customHeight="1" thickBot="1">
      <c r="B39" s="776"/>
      <c r="C39" s="418" t="s">
        <v>311</v>
      </c>
      <c r="D39" s="228"/>
      <c r="E39" s="229"/>
      <c r="F39" s="230"/>
      <c r="G39" s="237"/>
      <c r="H39" s="238"/>
      <c r="I39" s="239"/>
      <c r="J39" s="6"/>
      <c r="K39" s="349"/>
      <c r="L39" s="7"/>
    </row>
    <row r="40" spans="2:14" ht="15" customHeight="1" thickBot="1">
      <c r="B40" s="216"/>
      <c r="C40" s="777" t="s">
        <v>264</v>
      </c>
      <c r="D40" s="778"/>
      <c r="E40" s="778"/>
      <c r="F40" s="778"/>
      <c r="G40" s="778"/>
      <c r="H40" s="778"/>
      <c r="I40" s="779"/>
    </row>
    <row r="41" spans="2:14" s="30" customFormat="1" ht="15" customHeight="1" thickBot="1">
      <c r="B41" s="784" t="s">
        <v>35</v>
      </c>
      <c r="C41" s="190" t="s">
        <v>312</v>
      </c>
      <c r="D41" s="55">
        <v>1700</v>
      </c>
      <c r="E41" s="56">
        <v>1700</v>
      </c>
      <c r="F41" s="57">
        <v>1700</v>
      </c>
      <c r="G41" s="58"/>
      <c r="H41" s="56"/>
      <c r="I41" s="59"/>
      <c r="K41" s="25"/>
    </row>
    <row r="42" spans="2:14">
      <c r="B42" s="785"/>
      <c r="C42" s="188" t="s">
        <v>313</v>
      </c>
      <c r="D42" s="48"/>
      <c r="E42" s="49"/>
      <c r="F42" s="50"/>
      <c r="G42" s="51"/>
      <c r="H42" s="52"/>
      <c r="I42" s="53"/>
    </row>
    <row r="43" spans="2:14" ht="15.75" thickBot="1">
      <c r="B43" s="786"/>
      <c r="C43" s="189" t="s">
        <v>314</v>
      </c>
      <c r="D43" s="54"/>
      <c r="E43" s="41"/>
      <c r="F43" s="42"/>
      <c r="G43" s="40"/>
      <c r="H43" s="46"/>
      <c r="I43" s="47"/>
    </row>
    <row r="44" spans="2:14" ht="120.75" thickBot="1">
      <c r="B44" s="217"/>
      <c r="C44" s="251" t="s">
        <v>315</v>
      </c>
      <c r="D44" s="787"/>
      <c r="E44" s="788"/>
      <c r="F44" s="788"/>
      <c r="G44" s="788"/>
      <c r="H44" s="788"/>
      <c r="I44" s="789"/>
      <c r="J44" s="30"/>
      <c r="K44" s="25" t="s">
        <v>316</v>
      </c>
      <c r="L44" s="30"/>
      <c r="M44" s="30"/>
    </row>
    <row r="45" spans="2:14" s="30" customFormat="1" ht="165.75" thickBot="1">
      <c r="B45" s="783" t="s">
        <v>317</v>
      </c>
      <c r="C45" s="218" t="s">
        <v>318</v>
      </c>
      <c r="D45" s="219">
        <f t="shared" ref="D45:I45" si="3">D46+D47</f>
        <v>0</v>
      </c>
      <c r="E45" s="213">
        <f t="shared" si="3"/>
        <v>0</v>
      </c>
      <c r="F45" s="220">
        <f t="shared" si="3"/>
        <v>0</v>
      </c>
      <c r="G45" s="212">
        <f t="shared" si="3"/>
        <v>0</v>
      </c>
      <c r="H45" s="213">
        <f t="shared" si="3"/>
        <v>0</v>
      </c>
      <c r="I45" s="214">
        <f t="shared" si="3"/>
        <v>0</v>
      </c>
      <c r="K45" s="25" t="s">
        <v>319</v>
      </c>
    </row>
    <row r="46" spans="2:14">
      <c r="B46" s="775"/>
      <c r="C46" s="176" t="s">
        <v>320</v>
      </c>
      <c r="D46" s="48"/>
      <c r="E46" s="49"/>
      <c r="F46" s="50"/>
      <c r="G46" s="51"/>
      <c r="H46" s="52"/>
      <c r="I46" s="53"/>
      <c r="J46" s="66"/>
      <c r="L46" s="66"/>
      <c r="M46" s="66"/>
      <c r="N46" s="477"/>
    </row>
    <row r="47" spans="2:14" ht="15.75" thickBot="1">
      <c r="B47" s="776"/>
      <c r="C47" s="221" t="s">
        <v>321</v>
      </c>
      <c r="D47" s="222"/>
      <c r="E47" s="181"/>
      <c r="F47" s="182"/>
      <c r="G47" s="180"/>
      <c r="H47" s="184"/>
      <c r="I47" s="185"/>
      <c r="J47" s="26"/>
      <c r="L47" s="26"/>
      <c r="M47" s="26"/>
      <c r="N47" s="26"/>
    </row>
    <row r="50" spans="2:11">
      <c r="B50" s="666" t="s">
        <v>29</v>
      </c>
      <c r="C50" s="666"/>
      <c r="D50" s="666"/>
      <c r="E50" s="666"/>
      <c r="F50" s="666"/>
      <c r="G50" s="666"/>
      <c r="H50" s="666"/>
      <c r="I50" s="666"/>
      <c r="J50" s="666"/>
      <c r="K50" s="666"/>
    </row>
    <row r="51" spans="2:11">
      <c r="B51" s="629" t="s">
        <v>322</v>
      </c>
      <c r="C51" s="629"/>
      <c r="D51" s="629"/>
      <c r="E51" s="629"/>
      <c r="F51" s="629"/>
      <c r="G51" s="629"/>
      <c r="H51" s="629"/>
      <c r="I51" s="629"/>
      <c r="J51" s="629"/>
      <c r="K51" s="629"/>
    </row>
    <row r="52" spans="2:11">
      <c r="B52" s="774" t="s">
        <v>323</v>
      </c>
      <c r="C52" s="774"/>
      <c r="D52" s="774"/>
      <c r="E52" s="774"/>
      <c r="F52" s="774"/>
      <c r="G52" s="774"/>
      <c r="H52" s="774"/>
      <c r="I52" s="774"/>
      <c r="J52" s="774"/>
      <c r="K52" s="774"/>
    </row>
    <row r="53" spans="2:11">
      <c r="B53" s="629" t="s">
        <v>324</v>
      </c>
      <c r="C53" s="629"/>
      <c r="D53" s="629"/>
      <c r="E53" s="629"/>
      <c r="F53" s="629"/>
      <c r="G53" s="629"/>
      <c r="H53" s="629"/>
      <c r="I53" s="629"/>
      <c r="J53" s="629"/>
      <c r="K53" s="629"/>
    </row>
  </sheetData>
  <mergeCells count="26">
    <mergeCell ref="B24:B29"/>
    <mergeCell ref="P4:P6"/>
    <mergeCell ref="P7:P8"/>
    <mergeCell ref="B7:B19"/>
    <mergeCell ref="C23:I23"/>
    <mergeCell ref="C6:I6"/>
    <mergeCell ref="B20:B21"/>
    <mergeCell ref="K9:N10"/>
    <mergeCell ref="K8:N8"/>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9:I13 D20:I22 D25:I25 D28:I28 D42:I42 D46:I46 D30:I31 G8:I8">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scale="42"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zoomScale="85" zoomScaleNormal="85" workbookViewId="0">
      <selection activeCell="C11" sqref="C11"/>
    </sheetView>
  </sheetViews>
  <sheetFormatPr defaultColWidth="8.7109375" defaultRowHeight="15"/>
  <cols>
    <col min="1" max="1" width="2.28515625" customWidth="1"/>
    <col min="2" max="2" width="12.7109375" customWidth="1"/>
    <col min="3" max="3" width="19.140625" customWidth="1"/>
    <col min="4" max="4" width="8.7109375" style="30" customWidth="1"/>
    <col min="5" max="7" width="8.7109375" customWidth="1"/>
    <col min="8" max="11" width="8.7109375" style="30" customWidth="1"/>
    <col min="12" max="14" width="8.7109375" customWidth="1"/>
    <col min="15" max="21" width="8.7109375" style="30" customWidth="1"/>
    <col min="22" max="22" width="2.28515625" style="30" customWidth="1"/>
    <col min="23" max="23" width="70.42578125" style="30" customWidth="1"/>
    <col min="24" max="24" width="8.28515625" customWidth="1"/>
    <col min="25" max="25" width="6.7109375" customWidth="1"/>
  </cols>
  <sheetData>
    <row r="1" spans="2:38" ht="15.75" thickBot="1">
      <c r="B1" t="s">
        <v>325</v>
      </c>
      <c r="C1" s="5"/>
      <c r="D1" s="5"/>
    </row>
    <row r="2" spans="2:38" ht="14.85" customHeight="1" thickBot="1">
      <c r="B2" s="814" t="s">
        <v>326</v>
      </c>
      <c r="C2" s="815"/>
      <c r="D2" s="815"/>
      <c r="E2" s="815"/>
      <c r="F2" s="815"/>
      <c r="G2" s="815"/>
      <c r="H2" s="815"/>
      <c r="I2" s="815"/>
      <c r="J2" s="815"/>
      <c r="K2" s="815"/>
      <c r="L2" s="815"/>
      <c r="M2" s="815"/>
      <c r="N2" s="815"/>
      <c r="O2" s="815"/>
      <c r="P2" s="815"/>
      <c r="Q2" s="815"/>
      <c r="R2" s="815"/>
      <c r="S2" s="815"/>
      <c r="T2" s="815"/>
      <c r="U2" s="816"/>
      <c r="V2" s="162"/>
      <c r="W2" s="60" t="s">
        <v>2</v>
      </c>
      <c r="Z2" s="1"/>
      <c r="AA2" s="1"/>
      <c r="AB2" s="1"/>
    </row>
    <row r="3" spans="2:38" ht="14.85" customHeight="1" thickBot="1">
      <c r="B3" s="825"/>
      <c r="C3" s="826"/>
      <c r="D3" s="826"/>
      <c r="E3" s="826"/>
      <c r="F3" s="826"/>
      <c r="G3" s="826"/>
      <c r="H3" s="826"/>
      <c r="I3" s="826"/>
      <c r="J3" s="826"/>
      <c r="K3" s="826"/>
      <c r="L3" s="826"/>
      <c r="M3" s="826"/>
      <c r="N3" s="826"/>
      <c r="O3" s="150"/>
      <c r="P3" s="389"/>
      <c r="Q3" s="389"/>
      <c r="R3" s="389"/>
      <c r="S3" s="389"/>
      <c r="T3" s="389"/>
      <c r="U3" s="389"/>
      <c r="V3" s="150"/>
      <c r="Z3" s="30"/>
      <c r="AA3" s="1"/>
      <c r="AB3" s="1"/>
    </row>
    <row r="4" spans="2:38" ht="35.25" customHeight="1" thickBot="1">
      <c r="B4" s="651"/>
      <c r="C4" s="828"/>
      <c r="D4" s="790" t="s">
        <v>327</v>
      </c>
      <c r="E4" s="791"/>
      <c r="F4" s="791"/>
      <c r="G4" s="791"/>
      <c r="H4" s="791"/>
      <c r="I4" s="791"/>
      <c r="J4" s="791"/>
      <c r="K4" s="791"/>
      <c r="L4" s="791"/>
      <c r="M4" s="790" t="s">
        <v>328</v>
      </c>
      <c r="N4" s="791"/>
      <c r="O4" s="791"/>
      <c r="P4" s="791"/>
      <c r="Q4" s="791"/>
      <c r="R4" s="791"/>
      <c r="S4" s="791"/>
      <c r="T4" s="791"/>
      <c r="U4" s="792"/>
      <c r="V4" s="273"/>
      <c r="W4" s="25" t="s">
        <v>526</v>
      </c>
    </row>
    <row r="5" spans="2:38" s="30" customFormat="1" ht="35.25" customHeight="1" thickBot="1">
      <c r="B5" s="829"/>
      <c r="C5" s="830"/>
      <c r="D5" s="790">
        <v>2016</v>
      </c>
      <c r="E5" s="791"/>
      <c r="F5" s="792"/>
      <c r="G5" s="669">
        <v>2017</v>
      </c>
      <c r="H5" s="646"/>
      <c r="I5" s="827"/>
      <c r="J5" s="790">
        <v>2018</v>
      </c>
      <c r="K5" s="791"/>
      <c r="L5" s="792"/>
      <c r="M5" s="669">
        <v>2020</v>
      </c>
      <c r="N5" s="646"/>
      <c r="O5" s="827"/>
      <c r="P5" s="790">
        <v>2025</v>
      </c>
      <c r="Q5" s="791"/>
      <c r="R5" s="792"/>
      <c r="S5" s="669">
        <v>2030</v>
      </c>
      <c r="T5" s="646"/>
      <c r="U5" s="827"/>
      <c r="W5" s="25" t="s">
        <v>87</v>
      </c>
      <c r="X5" s="26"/>
      <c r="Y5" s="26"/>
      <c r="Z5" s="26"/>
      <c r="AA5" s="26"/>
      <c r="AB5" s="26"/>
      <c r="AC5" s="26"/>
      <c r="AD5" s="26"/>
      <c r="AE5" s="26"/>
      <c r="AF5" s="26"/>
      <c r="AG5" s="26"/>
      <c r="AH5" s="26"/>
      <c r="AI5" s="26"/>
      <c r="AJ5" s="26"/>
      <c r="AK5" s="26"/>
      <c r="AL5" s="26"/>
    </row>
    <row r="6" spans="2:38" ht="41.1" customHeight="1" thickBot="1">
      <c r="B6" s="338" t="s">
        <v>329</v>
      </c>
      <c r="C6" s="338" t="s">
        <v>23</v>
      </c>
      <c r="D6" s="206" t="s">
        <v>330</v>
      </c>
      <c r="E6" s="171" t="s">
        <v>331</v>
      </c>
      <c r="F6" s="172" t="s">
        <v>332</v>
      </c>
      <c r="G6" s="206" t="s">
        <v>330</v>
      </c>
      <c r="H6" s="171" t="s">
        <v>331</v>
      </c>
      <c r="I6" s="172" t="s">
        <v>332</v>
      </c>
      <c r="J6" s="411" t="s">
        <v>330</v>
      </c>
      <c r="K6" s="171" t="s">
        <v>331</v>
      </c>
      <c r="L6" s="172" t="s">
        <v>332</v>
      </c>
      <c r="M6" s="206" t="s">
        <v>330</v>
      </c>
      <c r="N6" s="171" t="s">
        <v>331</v>
      </c>
      <c r="O6" s="172" t="s">
        <v>332</v>
      </c>
      <c r="P6" s="272" t="s">
        <v>330</v>
      </c>
      <c r="Q6" s="207" t="s">
        <v>331</v>
      </c>
      <c r="R6" s="208" t="s">
        <v>332</v>
      </c>
      <c r="S6" s="272" t="s">
        <v>330</v>
      </c>
      <c r="T6" s="207" t="s">
        <v>331</v>
      </c>
      <c r="U6" s="208" t="s">
        <v>332</v>
      </c>
      <c r="V6"/>
      <c r="W6" s="317" t="s">
        <v>236</v>
      </c>
      <c r="X6" s="26"/>
      <c r="Y6" s="26"/>
      <c r="Z6" s="26"/>
      <c r="AA6" s="26"/>
      <c r="AB6" s="26"/>
      <c r="AC6" s="26"/>
      <c r="AD6" s="26"/>
      <c r="AE6" s="26"/>
      <c r="AF6" s="26"/>
      <c r="AG6" s="26"/>
      <c r="AH6" s="26"/>
      <c r="AI6" s="26"/>
      <c r="AJ6" s="26"/>
      <c r="AK6" s="26"/>
      <c r="AL6" s="26"/>
    </row>
    <row r="7" spans="2:38" ht="16.5" customHeight="1">
      <c r="B7" s="806" t="s">
        <v>35</v>
      </c>
      <c r="C7" s="405" t="s">
        <v>33</v>
      </c>
      <c r="D7" s="399">
        <f>'5b. AFI targets'!D8</f>
        <v>15400</v>
      </c>
      <c r="E7" s="398">
        <v>78500</v>
      </c>
      <c r="F7" s="409">
        <f>E7/D7</f>
        <v>5.0974025974025974</v>
      </c>
      <c r="G7" s="399">
        <f>'5b. AFI targets'!E8</f>
        <v>21600</v>
      </c>
      <c r="H7" s="398">
        <v>149200</v>
      </c>
      <c r="I7" s="409">
        <f>H7/G7</f>
        <v>6.9074074074074074</v>
      </c>
      <c r="J7" s="399">
        <f>'5b. AFI targets'!F8</f>
        <v>24800</v>
      </c>
      <c r="K7" s="398">
        <v>199600</v>
      </c>
      <c r="L7" s="412">
        <f>K7/J7</f>
        <v>8.0483870967741939</v>
      </c>
      <c r="M7" s="603"/>
      <c r="N7" s="397">
        <v>606000</v>
      </c>
      <c r="O7" s="400" t="e">
        <f>#REF!/N7</f>
        <v>#REF!</v>
      </c>
      <c r="P7" s="397"/>
      <c r="Q7" s="398">
        <v>2440000</v>
      </c>
      <c r="R7" s="400" t="e">
        <f>Q7/P7</f>
        <v>#DIV/0!</v>
      </c>
      <c r="S7" s="397"/>
      <c r="T7" s="398">
        <v>692000</v>
      </c>
      <c r="U7" s="401" t="e">
        <f>T7/S7</f>
        <v>#DIV/0!</v>
      </c>
      <c r="V7"/>
      <c r="W7" s="30" t="s">
        <v>91</v>
      </c>
      <c r="X7" s="26"/>
      <c r="Y7" s="26"/>
      <c r="Z7" s="26"/>
      <c r="AA7" s="26"/>
      <c r="AB7" s="26"/>
      <c r="AC7" s="26"/>
      <c r="AD7" s="26"/>
      <c r="AE7" s="26"/>
      <c r="AF7" s="26"/>
      <c r="AG7" s="26"/>
      <c r="AH7" s="26"/>
      <c r="AI7" s="26"/>
      <c r="AJ7" s="26"/>
      <c r="AK7" s="26"/>
      <c r="AL7" s="26"/>
    </row>
    <row r="8" spans="2:38">
      <c r="B8" s="807"/>
      <c r="C8" s="406" t="s">
        <v>333</v>
      </c>
      <c r="D8" s="404">
        <f>'5b. AFI targets'!D25</f>
        <v>0</v>
      </c>
      <c r="E8" s="403" t="e">
        <f>#REF!</f>
        <v>#REF!</v>
      </c>
      <c r="F8" s="410" t="e">
        <f>E8/D8</f>
        <v>#REF!</v>
      </c>
      <c r="G8" s="404">
        <f>'5b. AFI targets'!E25</f>
        <v>0</v>
      </c>
      <c r="H8" s="403" t="e">
        <f>#REF!</f>
        <v>#REF!</v>
      </c>
      <c r="I8" s="410" t="e">
        <f>H8/G8</f>
        <v>#REF!</v>
      </c>
      <c r="J8" s="404">
        <f>'5b. AFI targets'!F25</f>
        <v>0</v>
      </c>
      <c r="K8" s="403" t="e">
        <f>#REF!</f>
        <v>#REF!</v>
      </c>
      <c r="L8" s="276" t="e">
        <f>K8/J8</f>
        <v>#REF!</v>
      </c>
      <c r="M8" s="404"/>
      <c r="N8" s="403">
        <v>30000</v>
      </c>
      <c r="O8" s="277" t="e">
        <f>N8/M8</f>
        <v>#DIV/0!</v>
      </c>
      <c r="P8" s="402"/>
      <c r="Q8" s="403"/>
      <c r="R8" s="277" t="e">
        <f>Q8/P8</f>
        <v>#DIV/0!</v>
      </c>
      <c r="S8" s="402">
        <f>'5b. AFI targets'!I25</f>
        <v>0</v>
      </c>
      <c r="T8" s="403" t="e">
        <f>#REF!</f>
        <v>#REF!</v>
      </c>
      <c r="U8" s="277" t="e">
        <f>T8/S8</f>
        <v>#REF!</v>
      </c>
      <c r="V8"/>
      <c r="W8" s="274"/>
    </row>
    <row r="9" spans="2:38" ht="15.75" thickBot="1">
      <c r="B9" s="808"/>
      <c r="C9" s="407" t="s">
        <v>127</v>
      </c>
      <c r="D9" s="280"/>
      <c r="E9" s="278"/>
      <c r="F9" s="279"/>
      <c r="G9" s="280"/>
      <c r="H9" s="278"/>
      <c r="I9" s="279"/>
      <c r="J9" s="280"/>
      <c r="K9" s="278"/>
      <c r="L9" s="279"/>
      <c r="M9" s="280"/>
      <c r="N9" s="278">
        <v>235</v>
      </c>
      <c r="O9" s="281"/>
      <c r="P9" s="344"/>
      <c r="Q9" s="278">
        <v>9050</v>
      </c>
      <c r="R9" s="281"/>
      <c r="S9" s="344"/>
      <c r="T9" s="278"/>
      <c r="U9" s="281"/>
      <c r="V9"/>
      <c r="W9" s="274"/>
    </row>
    <row r="10" spans="2:38">
      <c r="B10" s="806" t="s">
        <v>64</v>
      </c>
      <c r="C10" s="396" t="s">
        <v>33</v>
      </c>
      <c r="D10" s="408"/>
      <c r="E10" s="294"/>
      <c r="F10" s="297"/>
      <c r="G10" s="296"/>
      <c r="H10" s="294"/>
      <c r="I10" s="297"/>
      <c r="J10" s="294"/>
      <c r="K10" s="294"/>
      <c r="L10" s="295"/>
      <c r="M10" s="296"/>
      <c r="N10" s="294"/>
      <c r="O10" s="297"/>
      <c r="P10" s="282"/>
      <c r="Q10" s="282"/>
      <c r="R10" s="283"/>
      <c r="S10" s="284"/>
      <c r="T10" s="282"/>
      <c r="U10" s="285"/>
      <c r="V10"/>
      <c r="W10" s="25"/>
    </row>
    <row r="11" spans="2:38" ht="15" customHeight="1">
      <c r="B11" s="807"/>
      <c r="C11" s="384" t="s">
        <v>527</v>
      </c>
      <c r="D11" s="346"/>
      <c r="E11" s="286"/>
      <c r="F11" s="289"/>
      <c r="G11" s="288"/>
      <c r="H11" s="286"/>
      <c r="I11" s="289"/>
      <c r="J11" s="286"/>
      <c r="K11" s="286"/>
      <c r="L11" s="287"/>
      <c r="M11" s="288"/>
      <c r="N11" s="286"/>
      <c r="O11" s="289"/>
      <c r="P11" s="286"/>
      <c r="Q11" s="286"/>
      <c r="R11" s="287"/>
      <c r="S11" s="288"/>
      <c r="T11" s="286"/>
      <c r="U11" s="289"/>
      <c r="V11"/>
      <c r="W11" s="25"/>
    </row>
    <row r="12" spans="2:38" ht="15.75" thickBot="1">
      <c r="B12" s="808"/>
      <c r="C12" s="385" t="s">
        <v>40</v>
      </c>
      <c r="D12" s="347"/>
      <c r="E12" s="290"/>
      <c r="F12" s="293"/>
      <c r="G12" s="292"/>
      <c r="H12" s="290"/>
      <c r="I12" s="293"/>
      <c r="J12" s="290"/>
      <c r="K12" s="290"/>
      <c r="L12" s="291"/>
      <c r="M12" s="292"/>
      <c r="N12" s="290"/>
      <c r="O12" s="293"/>
      <c r="P12" s="290"/>
      <c r="Q12" s="290"/>
      <c r="R12" s="291"/>
      <c r="S12" s="292"/>
      <c r="T12" s="290"/>
      <c r="U12" s="293"/>
      <c r="V12"/>
      <c r="W12" s="25"/>
    </row>
    <row r="13" spans="2:38">
      <c r="B13" s="806" t="s">
        <v>80</v>
      </c>
      <c r="C13" s="383" t="s">
        <v>40</v>
      </c>
      <c r="D13" s="345"/>
      <c r="E13" s="282"/>
      <c r="F13" s="285"/>
      <c r="G13" s="284"/>
      <c r="H13" s="282"/>
      <c r="I13" s="285"/>
      <c r="J13" s="282"/>
      <c r="K13" s="282"/>
      <c r="L13" s="283"/>
      <c r="M13" s="284"/>
      <c r="N13" s="282"/>
      <c r="O13" s="285"/>
      <c r="P13" s="282"/>
      <c r="Q13" s="282"/>
      <c r="R13" s="283"/>
      <c r="S13" s="284"/>
      <c r="T13" s="282"/>
      <c r="U13" s="285"/>
      <c r="V13"/>
      <c r="W13" s="25"/>
    </row>
    <row r="14" spans="2:38" ht="14.1" customHeight="1">
      <c r="B14" s="807"/>
      <c r="C14" s="384" t="s">
        <v>40</v>
      </c>
      <c r="D14" s="346"/>
      <c r="E14" s="286"/>
      <c r="F14" s="289"/>
      <c r="G14" s="288"/>
      <c r="H14" s="286"/>
      <c r="I14" s="289"/>
      <c r="J14" s="286"/>
      <c r="K14" s="286"/>
      <c r="L14" s="287"/>
      <c r="M14" s="288"/>
      <c r="N14" s="286"/>
      <c r="O14" s="289"/>
      <c r="P14" s="286"/>
      <c r="Q14" s="286"/>
      <c r="R14" s="287"/>
      <c r="S14" s="288"/>
      <c r="T14" s="286"/>
      <c r="U14" s="289"/>
      <c r="V14"/>
      <c r="W14" s="25"/>
    </row>
    <row r="15" spans="2:38" ht="15.75" thickBot="1">
      <c r="B15" s="808"/>
      <c r="C15" s="385" t="s">
        <v>40</v>
      </c>
      <c r="D15" s="347"/>
      <c r="E15" s="290"/>
      <c r="F15" s="293"/>
      <c r="G15" s="292"/>
      <c r="H15" s="290"/>
      <c r="I15" s="293"/>
      <c r="J15" s="290"/>
      <c r="K15" s="290"/>
      <c r="L15" s="291"/>
      <c r="M15" s="292"/>
      <c r="N15" s="290"/>
      <c r="O15" s="293"/>
      <c r="P15" s="290"/>
      <c r="Q15" s="290"/>
      <c r="R15" s="291"/>
      <c r="S15" s="292"/>
      <c r="T15" s="290"/>
      <c r="U15" s="293"/>
      <c r="V15"/>
      <c r="W15" s="25"/>
    </row>
    <row r="16" spans="2:38" s="30" customFormat="1">
      <c r="B16" s="806" t="s">
        <v>214</v>
      </c>
      <c r="C16" s="383" t="s">
        <v>40</v>
      </c>
      <c r="D16" s="345"/>
      <c r="E16" s="282"/>
      <c r="F16" s="285"/>
      <c r="G16" s="296"/>
      <c r="H16" s="294"/>
      <c r="I16" s="297"/>
      <c r="J16" s="294"/>
      <c r="K16" s="294"/>
      <c r="L16" s="295"/>
      <c r="M16" s="296"/>
      <c r="N16" s="294"/>
      <c r="O16" s="297"/>
      <c r="P16" s="294"/>
      <c r="Q16" s="294"/>
      <c r="R16" s="295"/>
      <c r="S16" s="296"/>
      <c r="T16" s="294"/>
      <c r="U16" s="297"/>
      <c r="W16" s="25"/>
    </row>
    <row r="17" spans="2:27" s="30" customFormat="1">
      <c r="B17" s="807"/>
      <c r="C17" s="384" t="s">
        <v>40</v>
      </c>
      <c r="D17" s="346"/>
      <c r="E17" s="286"/>
      <c r="F17" s="289"/>
      <c r="G17" s="288"/>
      <c r="H17" s="286"/>
      <c r="I17" s="289"/>
      <c r="J17" s="286"/>
      <c r="K17" s="286"/>
      <c r="L17" s="287"/>
      <c r="M17" s="288"/>
      <c r="N17" s="286"/>
      <c r="O17" s="289"/>
      <c r="P17" s="286"/>
      <c r="Q17" s="286"/>
      <c r="R17" s="287"/>
      <c r="S17" s="288"/>
      <c r="T17" s="286"/>
      <c r="U17" s="289"/>
      <c r="W17" s="25"/>
    </row>
    <row r="18" spans="2:27" ht="15.75" thickBot="1">
      <c r="B18" s="808"/>
      <c r="C18" s="385" t="s">
        <v>40</v>
      </c>
      <c r="D18" s="347"/>
      <c r="E18" s="290"/>
      <c r="F18" s="293"/>
      <c r="G18" s="292"/>
      <c r="H18" s="290"/>
      <c r="I18" s="293"/>
      <c r="J18" s="290"/>
      <c r="K18" s="290"/>
      <c r="L18" s="291"/>
      <c r="M18" s="292"/>
      <c r="N18" s="290"/>
      <c r="O18" s="293"/>
      <c r="P18" s="290"/>
      <c r="Q18" s="290"/>
      <c r="R18" s="291"/>
      <c r="S18" s="292"/>
      <c r="T18" s="290"/>
      <c r="U18" s="293"/>
      <c r="V18"/>
      <c r="W18" s="25"/>
    </row>
    <row r="19" spans="2:27">
      <c r="B19" s="12"/>
    </row>
    <row r="20" spans="2:27" s="30" customFormat="1">
      <c r="B20" s="21" t="s">
        <v>29</v>
      </c>
    </row>
    <row r="21" spans="2:27" s="30" customFormat="1">
      <c r="B21" s="629" t="s">
        <v>335</v>
      </c>
      <c r="C21" s="629"/>
      <c r="D21" s="629"/>
      <c r="E21" s="629"/>
      <c r="F21" s="629"/>
      <c r="G21" s="629"/>
      <c r="H21" s="629"/>
      <c r="I21" s="629"/>
      <c r="J21" s="629"/>
      <c r="K21" s="629"/>
      <c r="L21" s="629"/>
      <c r="M21" s="629"/>
      <c r="N21" s="629"/>
      <c r="O21" s="629"/>
      <c r="P21" s="388"/>
      <c r="Q21" s="388"/>
      <c r="R21" s="388"/>
      <c r="S21" s="388"/>
      <c r="T21" s="388"/>
      <c r="U21" s="388"/>
      <c r="V21" s="26"/>
      <c r="W21" s="26"/>
      <c r="X21" s="26"/>
      <c r="Y21" s="26"/>
      <c r="Z21" s="26"/>
      <c r="AA21" s="26"/>
    </row>
    <row r="22" spans="2:27" s="30" customFormat="1">
      <c r="B22" s="629" t="s">
        <v>336</v>
      </c>
      <c r="C22" s="629"/>
      <c r="D22" s="629"/>
      <c r="E22" s="629"/>
      <c r="F22" s="629"/>
      <c r="G22" s="629"/>
      <c r="H22" s="629"/>
      <c r="I22" s="629"/>
      <c r="J22" s="629"/>
      <c r="K22" s="629"/>
      <c r="L22" s="629"/>
      <c r="M22" s="629"/>
      <c r="N22" s="629"/>
      <c r="O22" s="629"/>
      <c r="P22" s="388"/>
      <c r="Q22" s="388"/>
      <c r="R22" s="388"/>
      <c r="S22" s="388"/>
      <c r="T22" s="388"/>
      <c r="U22" s="388"/>
      <c r="X22" s="26"/>
      <c r="Y22" s="26"/>
      <c r="Z22" s="26"/>
      <c r="AA22" s="26"/>
    </row>
    <row r="23" spans="2:27" s="30" customFormat="1">
      <c r="X23" s="3"/>
    </row>
    <row r="24" spans="2:27" ht="15.75" thickBot="1"/>
    <row r="25" spans="2:27" ht="16.5" customHeight="1" thickBot="1">
      <c r="B25" s="814" t="s">
        <v>337</v>
      </c>
      <c r="C25" s="815"/>
      <c r="D25" s="815"/>
      <c r="E25" s="815"/>
      <c r="F25" s="815"/>
      <c r="G25" s="815"/>
      <c r="H25" s="815"/>
      <c r="I25" s="816"/>
      <c r="J25" s="162"/>
      <c r="K25" s="158"/>
      <c r="L25" s="162"/>
      <c r="M25" s="162"/>
      <c r="N25" s="162"/>
      <c r="O25" s="158"/>
      <c r="P25" s="162"/>
      <c r="Q25" s="158"/>
      <c r="R25" s="162"/>
      <c r="S25" s="162"/>
      <c r="T25" s="162"/>
      <c r="U25" s="158"/>
      <c r="V25" s="158"/>
      <c r="W25" s="158"/>
    </row>
    <row r="26" spans="2:27" ht="15.75" thickBot="1">
      <c r="B26" s="817"/>
      <c r="C26" s="818"/>
      <c r="D26" s="818"/>
      <c r="E26" s="818"/>
      <c r="F26" s="818"/>
      <c r="G26" s="818"/>
      <c r="H26" s="818"/>
      <c r="I26" s="819"/>
      <c r="J26" s="275"/>
      <c r="K26" s="275"/>
      <c r="L26" s="275"/>
      <c r="M26" s="275"/>
      <c r="N26" s="275"/>
      <c r="O26" s="149"/>
      <c r="P26" s="275"/>
      <c r="Q26" s="275"/>
      <c r="R26" s="275"/>
      <c r="S26" s="275"/>
      <c r="T26" s="275"/>
      <c r="U26" s="164"/>
      <c r="V26" s="149"/>
      <c r="W26" s="149"/>
    </row>
    <row r="27" spans="2:27" ht="45" customHeight="1" thickBot="1">
      <c r="B27" s="790"/>
      <c r="C27" s="792"/>
      <c r="D27" s="790" t="s">
        <v>338</v>
      </c>
      <c r="E27" s="791"/>
      <c r="F27" s="791"/>
      <c r="G27" s="790" t="s">
        <v>339</v>
      </c>
      <c r="H27" s="823"/>
      <c r="I27" s="824"/>
      <c r="J27" s="159"/>
      <c r="K27"/>
      <c r="N27" s="159"/>
      <c r="O27" s="159"/>
      <c r="P27" s="159"/>
      <c r="T27" s="159"/>
      <c r="U27" s="159"/>
      <c r="V27" s="159"/>
      <c r="W27"/>
    </row>
    <row r="28" spans="2:27" ht="46.35" customHeight="1" thickBot="1">
      <c r="B28" s="809" t="s">
        <v>329</v>
      </c>
      <c r="C28" s="809" t="s">
        <v>340</v>
      </c>
      <c r="D28" s="791" t="s">
        <v>341</v>
      </c>
      <c r="E28" s="791"/>
      <c r="F28" s="791"/>
      <c r="G28" s="820" t="s">
        <v>342</v>
      </c>
      <c r="H28" s="821"/>
      <c r="I28" s="822"/>
      <c r="J28" s="164"/>
      <c r="K28"/>
      <c r="N28" s="160"/>
      <c r="O28" s="160"/>
      <c r="P28" s="164"/>
      <c r="T28" s="160"/>
      <c r="U28" s="160"/>
      <c r="V28" s="160"/>
      <c r="W28"/>
    </row>
    <row r="29" spans="2:27" ht="16.350000000000001" customHeight="1" thickBot="1">
      <c r="B29" s="810"/>
      <c r="C29" s="810"/>
      <c r="D29" s="272">
        <v>2016</v>
      </c>
      <c r="E29" s="207">
        <v>2017</v>
      </c>
      <c r="F29" s="208">
        <v>2018</v>
      </c>
      <c r="G29" s="169">
        <v>2020</v>
      </c>
      <c r="H29" s="170">
        <v>2025</v>
      </c>
      <c r="I29" s="191">
        <v>2030</v>
      </c>
      <c r="J29" s="204"/>
      <c r="K29"/>
      <c r="N29" s="157"/>
      <c r="O29" s="157"/>
      <c r="P29" s="204"/>
      <c r="T29" s="157"/>
      <c r="U29" s="157"/>
      <c r="V29" s="157"/>
      <c r="W29"/>
    </row>
    <row r="30" spans="2:27">
      <c r="B30" s="811" t="s">
        <v>35</v>
      </c>
      <c r="C30" s="192" t="s">
        <v>343</v>
      </c>
      <c r="D30" s="493">
        <v>0.99399999999999999</v>
      </c>
      <c r="E30" s="494">
        <v>0.99199999999999999</v>
      </c>
      <c r="F30" s="495">
        <v>0.99099999999999999</v>
      </c>
      <c r="G30" s="493">
        <v>0.98599999999999999</v>
      </c>
      <c r="H30" s="478">
        <v>0.96399999999999997</v>
      </c>
      <c r="I30" s="479"/>
      <c r="J30" s="205"/>
      <c r="K30"/>
      <c r="N30" s="161"/>
      <c r="O30" s="161"/>
      <c r="P30" s="205"/>
      <c r="T30" s="161"/>
      <c r="U30" s="161"/>
      <c r="V30" s="161"/>
      <c r="W30"/>
    </row>
    <row r="31" spans="2:27">
      <c r="B31" s="812"/>
      <c r="C31" s="193" t="s">
        <v>33</v>
      </c>
      <c r="D31" s="482">
        <v>2E-3</v>
      </c>
      <c r="E31" s="480">
        <v>3.0000000000000001E-3</v>
      </c>
      <c r="F31" s="481">
        <v>3.0000000000000001E-3</v>
      </c>
      <c r="G31" s="482">
        <v>5.0000000000000001E-3</v>
      </c>
      <c r="H31" s="480">
        <v>1.7000000000000001E-2</v>
      </c>
      <c r="I31" s="481"/>
      <c r="J31" s="205"/>
      <c r="K31"/>
      <c r="N31" s="161"/>
      <c r="O31" s="161"/>
      <c r="P31" s="205"/>
      <c r="T31" s="161"/>
      <c r="U31" s="161"/>
      <c r="V31" s="161"/>
      <c r="W31"/>
    </row>
    <row r="32" spans="2:27">
      <c r="B32" s="812"/>
      <c r="C32" s="193" t="s">
        <v>344</v>
      </c>
      <c r="D32" s="482">
        <v>2E-3</v>
      </c>
      <c r="E32" s="480">
        <v>3.0000000000000001E-3</v>
      </c>
      <c r="F32" s="481">
        <v>4.0000000000000001E-3</v>
      </c>
      <c r="G32" s="482">
        <v>6.0000000000000001E-3</v>
      </c>
      <c r="H32" s="480">
        <v>1.6E-2</v>
      </c>
      <c r="I32" s="481"/>
      <c r="J32" s="205"/>
      <c r="K32"/>
      <c r="N32" s="161"/>
      <c r="O32" s="161"/>
      <c r="P32" s="205"/>
      <c r="T32" s="161"/>
      <c r="U32" s="161"/>
      <c r="V32" s="161"/>
      <c r="W32"/>
    </row>
    <row r="33" spans="2:23">
      <c r="B33" s="812"/>
      <c r="C33" s="193" t="s">
        <v>264</v>
      </c>
      <c r="D33" s="482">
        <v>2E-3</v>
      </c>
      <c r="E33" s="480">
        <v>2E-3</v>
      </c>
      <c r="F33" s="481">
        <v>2E-3</v>
      </c>
      <c r="G33" s="482">
        <v>3.0000000000000001E-3</v>
      </c>
      <c r="H33" s="480">
        <v>2.5000000000000001E-3</v>
      </c>
      <c r="I33" s="481"/>
      <c r="J33" s="205"/>
      <c r="K33"/>
      <c r="N33" s="161"/>
      <c r="O33" s="161"/>
      <c r="P33" s="205"/>
      <c r="T33" s="161"/>
      <c r="U33" s="161"/>
      <c r="V33" s="161"/>
      <c r="W33"/>
    </row>
    <row r="34" spans="2:23" ht="15.75" thickBot="1">
      <c r="B34" s="813"/>
      <c r="C34" s="416" t="s">
        <v>345</v>
      </c>
      <c r="D34" s="486">
        <f t="shared" ref="D34:I34" si="0">SUM(D30:D33)</f>
        <v>1</v>
      </c>
      <c r="E34" s="487">
        <f t="shared" si="0"/>
        <v>1</v>
      </c>
      <c r="F34" s="488">
        <f t="shared" si="0"/>
        <v>1</v>
      </c>
      <c r="G34" s="486">
        <f t="shared" si="0"/>
        <v>1</v>
      </c>
      <c r="H34" s="487">
        <f t="shared" si="0"/>
        <v>0.99949999999999994</v>
      </c>
      <c r="I34" s="488">
        <f t="shared" si="0"/>
        <v>0</v>
      </c>
      <c r="J34" s="205" t="s">
        <v>346</v>
      </c>
      <c r="K34"/>
      <c r="N34" s="161"/>
      <c r="O34" s="161"/>
      <c r="P34" s="205"/>
      <c r="T34" s="161"/>
      <c r="U34" s="161"/>
      <c r="V34" s="161"/>
      <c r="W34"/>
    </row>
    <row r="35" spans="2:23">
      <c r="B35" s="811" t="s">
        <v>255</v>
      </c>
      <c r="C35" s="192" t="s">
        <v>347</v>
      </c>
      <c r="D35" s="489"/>
      <c r="E35" s="478"/>
      <c r="F35" s="479"/>
      <c r="G35" s="489"/>
      <c r="H35" s="478"/>
      <c r="I35" s="479"/>
      <c r="J35" s="205"/>
      <c r="K35"/>
      <c r="N35" s="161"/>
      <c r="O35" s="161"/>
      <c r="P35" s="205"/>
      <c r="T35" s="161"/>
      <c r="U35" s="161"/>
      <c r="V35" s="161"/>
      <c r="W35"/>
    </row>
    <row r="36" spans="2:23">
      <c r="B36" s="812"/>
      <c r="C36" s="271" t="s">
        <v>348</v>
      </c>
      <c r="D36" s="482"/>
      <c r="E36" s="480"/>
      <c r="F36" s="481"/>
      <c r="G36" s="482"/>
      <c r="H36" s="480"/>
      <c r="I36" s="481"/>
      <c r="J36" s="205"/>
      <c r="K36"/>
      <c r="N36" s="161"/>
      <c r="O36" s="161"/>
      <c r="P36" s="205"/>
      <c r="T36" s="161"/>
      <c r="U36" s="161"/>
      <c r="V36" s="161"/>
      <c r="W36"/>
    </row>
    <row r="37" spans="2:23" ht="15.75" thickBot="1">
      <c r="B37" s="813"/>
      <c r="C37" s="194" t="s">
        <v>262</v>
      </c>
      <c r="D37" s="483"/>
      <c r="E37" s="484"/>
      <c r="F37" s="485"/>
      <c r="G37" s="483"/>
      <c r="H37" s="484"/>
      <c r="I37" s="485"/>
      <c r="J37" s="205"/>
      <c r="K37"/>
      <c r="N37" s="161"/>
      <c r="O37" s="161"/>
      <c r="P37" s="205"/>
      <c r="T37" s="161"/>
      <c r="U37" s="161"/>
      <c r="V37" s="161"/>
      <c r="W37"/>
    </row>
    <row r="38" spans="2:23">
      <c r="B38" s="811" t="s">
        <v>256</v>
      </c>
      <c r="C38" s="195" t="s">
        <v>347</v>
      </c>
      <c r="D38" s="490"/>
      <c r="E38" s="491"/>
      <c r="F38" s="492"/>
      <c r="G38" s="489"/>
      <c r="H38" s="478"/>
      <c r="I38" s="479"/>
      <c r="J38" s="205"/>
      <c r="K38"/>
      <c r="N38" s="161"/>
      <c r="O38" s="161"/>
      <c r="P38" s="205"/>
      <c r="T38" s="161"/>
      <c r="U38" s="161"/>
      <c r="V38" s="161"/>
      <c r="W38"/>
    </row>
    <row r="39" spans="2:23" ht="17.100000000000001" customHeight="1">
      <c r="B39" s="812"/>
      <c r="C39" s="271" t="s">
        <v>349</v>
      </c>
      <c r="D39" s="482"/>
      <c r="E39" s="480"/>
      <c r="F39" s="481"/>
      <c r="G39" s="482"/>
      <c r="H39" s="480"/>
      <c r="I39" s="481"/>
      <c r="J39" s="205"/>
      <c r="K39"/>
      <c r="N39" s="161"/>
      <c r="O39" s="161"/>
      <c r="P39" s="205"/>
      <c r="T39" s="161"/>
      <c r="U39" s="161"/>
      <c r="V39" s="161"/>
      <c r="W39"/>
    </row>
    <row r="40" spans="2:23" s="30" customFormat="1" ht="17.100000000000001" customHeight="1" thickBot="1">
      <c r="B40" s="813"/>
      <c r="C40" s="194" t="s">
        <v>262</v>
      </c>
      <c r="D40" s="483"/>
      <c r="E40" s="484"/>
      <c r="F40" s="485"/>
      <c r="G40" s="483"/>
      <c r="H40" s="484"/>
      <c r="I40" s="485"/>
      <c r="N40" s="161"/>
      <c r="O40" s="161"/>
      <c r="P40" s="205"/>
      <c r="T40" s="161"/>
      <c r="U40" s="161"/>
      <c r="V40" s="161"/>
    </row>
    <row r="41" spans="2:23" ht="19.7" customHeight="1">
      <c r="B41" s="805"/>
      <c r="C41" s="542"/>
      <c r="D41" s="543"/>
      <c r="E41" s="543"/>
      <c r="F41" s="543"/>
      <c r="G41" s="543"/>
      <c r="H41" s="543"/>
      <c r="I41" s="543"/>
      <c r="J41" s="205"/>
      <c r="K41"/>
      <c r="N41" s="161"/>
      <c r="O41" s="161"/>
      <c r="P41" s="205"/>
      <c r="T41" s="161"/>
      <c r="U41" s="161"/>
      <c r="V41" s="161"/>
      <c r="W41"/>
    </row>
    <row r="42" spans="2:23" ht="20.45" customHeight="1">
      <c r="B42" s="805"/>
      <c r="C42" s="544"/>
      <c r="D42" s="543"/>
      <c r="E42" s="543"/>
      <c r="F42" s="543"/>
      <c r="G42" s="543"/>
      <c r="H42" s="543"/>
      <c r="I42" s="543"/>
      <c r="J42" s="205"/>
      <c r="K42"/>
      <c r="N42" s="161"/>
      <c r="O42" s="161"/>
      <c r="P42" s="205"/>
      <c r="T42" s="161"/>
      <c r="U42" s="161"/>
      <c r="V42" s="161"/>
      <c r="W42"/>
    </row>
    <row r="43" spans="2:23">
      <c r="B43" s="805"/>
      <c r="C43" s="542"/>
      <c r="D43" s="543"/>
      <c r="E43" s="543"/>
      <c r="F43" s="543"/>
      <c r="G43" s="543"/>
      <c r="H43" s="543"/>
      <c r="I43" s="543"/>
      <c r="J43" s="205"/>
      <c r="K43"/>
      <c r="N43" s="161"/>
      <c r="O43" s="161"/>
      <c r="P43" s="205"/>
      <c r="T43" s="161"/>
      <c r="U43" s="161"/>
      <c r="V43" s="161"/>
      <c r="W43"/>
    </row>
    <row r="44" spans="2:23" ht="22.35" customHeight="1">
      <c r="B44" s="805"/>
      <c r="C44" s="542"/>
      <c r="D44" s="543"/>
      <c r="E44" s="543"/>
      <c r="F44" s="543"/>
      <c r="G44" s="543"/>
      <c r="H44" s="543"/>
      <c r="I44" s="543"/>
      <c r="J44" s="205"/>
      <c r="K44"/>
      <c r="N44" s="161"/>
      <c r="O44" s="161"/>
      <c r="P44" s="205"/>
      <c r="T44" s="161"/>
      <c r="U44" s="161"/>
      <c r="V44" s="161"/>
      <c r="W44"/>
    </row>
    <row r="45" spans="2:23" ht="19.7" customHeight="1">
      <c r="B45" s="805"/>
      <c r="C45" s="544"/>
      <c r="D45" s="543"/>
      <c r="E45" s="543"/>
      <c r="F45" s="543"/>
      <c r="G45" s="543"/>
      <c r="H45" s="543"/>
      <c r="I45" s="543"/>
      <c r="J45" s="205"/>
      <c r="K45"/>
      <c r="N45" s="161"/>
      <c r="O45" s="161"/>
      <c r="P45" s="205"/>
      <c r="T45" s="161"/>
      <c r="U45" s="161"/>
      <c r="V45" s="161"/>
      <c r="W45"/>
    </row>
    <row r="46" spans="2:23">
      <c r="B46" s="805"/>
      <c r="C46" s="542"/>
      <c r="D46" s="543"/>
      <c r="E46" s="543"/>
      <c r="F46" s="543"/>
      <c r="G46" s="543"/>
      <c r="H46" s="543"/>
      <c r="I46" s="543"/>
      <c r="J46" s="205"/>
      <c r="K46" s="161"/>
      <c r="L46" s="161"/>
      <c r="M46" s="161"/>
      <c r="N46" s="161"/>
      <c r="O46" s="161"/>
      <c r="P46" s="205"/>
      <c r="Q46" s="161"/>
      <c r="R46" s="161"/>
      <c r="S46" s="161"/>
      <c r="T46" s="161"/>
      <c r="U46" s="161"/>
      <c r="V46" s="161"/>
      <c r="W46"/>
    </row>
  </sheetData>
  <mergeCells count="31">
    <mergeCell ref="B2:U2"/>
    <mergeCell ref="P5:R5"/>
    <mergeCell ref="S5:U5"/>
    <mergeCell ref="D4:L4"/>
    <mergeCell ref="M4:U4"/>
    <mergeCell ref="G28:I28"/>
    <mergeCell ref="G27:I27"/>
    <mergeCell ref="D27:F27"/>
    <mergeCell ref="B3:N3"/>
    <mergeCell ref="G5:I5"/>
    <mergeCell ref="M5:O5"/>
    <mergeCell ref="B4:C5"/>
    <mergeCell ref="D28:F28"/>
    <mergeCell ref="D5:F5"/>
    <mergeCell ref="J5:L5"/>
    <mergeCell ref="B41:B43"/>
    <mergeCell ref="B44:B46"/>
    <mergeCell ref="B7:B9"/>
    <mergeCell ref="B16:B18"/>
    <mergeCell ref="B28:B29"/>
    <mergeCell ref="B27:C27"/>
    <mergeCell ref="B10:B12"/>
    <mergeCell ref="B13:B15"/>
    <mergeCell ref="B30:B34"/>
    <mergeCell ref="B35:B37"/>
    <mergeCell ref="B38:B40"/>
    <mergeCell ref="B25:I25"/>
    <mergeCell ref="B21:O21"/>
    <mergeCell ref="B22:O22"/>
    <mergeCell ref="B26:I26"/>
    <mergeCell ref="C28:C2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topLeftCell="A19" workbookViewId="0">
      <selection activeCell="A37" sqref="A37"/>
    </sheetView>
  </sheetViews>
  <sheetFormatPr defaultColWidth="8.85546875" defaultRowHeight="15"/>
  <cols>
    <col min="2" max="2" width="62.140625" customWidth="1"/>
  </cols>
  <sheetData>
    <row r="1" spans="1:2" ht="15.75">
      <c r="A1" s="831" t="s">
        <v>350</v>
      </c>
      <c r="B1" s="831"/>
    </row>
    <row r="2" spans="1:2">
      <c r="A2" s="2" t="s">
        <v>351</v>
      </c>
      <c r="B2" s="2" t="s">
        <v>352</v>
      </c>
    </row>
    <row r="3" spans="1:2">
      <c r="A3" s="2" t="s">
        <v>353</v>
      </c>
      <c r="B3" s="2" t="s">
        <v>354</v>
      </c>
    </row>
    <row r="4" spans="1:2">
      <c r="A4" s="2" t="s">
        <v>42</v>
      </c>
      <c r="B4" s="2" t="s">
        <v>355</v>
      </c>
    </row>
    <row r="5" spans="1:2" s="30" customFormat="1">
      <c r="A5" s="2" t="s">
        <v>55</v>
      </c>
      <c r="B5" s="2" t="s">
        <v>356</v>
      </c>
    </row>
    <row r="6" spans="1:2">
      <c r="A6" s="2" t="s">
        <v>32</v>
      </c>
      <c r="B6" s="2" t="s">
        <v>357</v>
      </c>
    </row>
    <row r="7" spans="1:2" s="30" customFormat="1">
      <c r="A7" s="2" t="s">
        <v>358</v>
      </c>
      <c r="B7" s="2" t="s">
        <v>359</v>
      </c>
    </row>
    <row r="8" spans="1:2" s="30" customFormat="1">
      <c r="A8" s="2" t="s">
        <v>360</v>
      </c>
      <c r="B8" s="2" t="s">
        <v>361</v>
      </c>
    </row>
    <row r="9" spans="1:2">
      <c r="A9" s="2" t="s">
        <v>362</v>
      </c>
      <c r="B9" s="2" t="s">
        <v>363</v>
      </c>
    </row>
    <row r="10" spans="1:2">
      <c r="A10" s="2" t="s">
        <v>364</v>
      </c>
      <c r="B10" s="2" t="s">
        <v>365</v>
      </c>
    </row>
    <row r="11" spans="1:2" s="30" customFormat="1">
      <c r="A11" s="2" t="s">
        <v>261</v>
      </c>
      <c r="B11" s="2" t="s">
        <v>366</v>
      </c>
    </row>
    <row r="12" spans="1:2">
      <c r="A12" s="2" t="s">
        <v>367</v>
      </c>
      <c r="B12" s="2" t="s">
        <v>368</v>
      </c>
    </row>
    <row r="13" spans="1:2">
      <c r="A13" s="2" t="s">
        <v>369</v>
      </c>
      <c r="B13" s="2" t="s">
        <v>370</v>
      </c>
    </row>
    <row r="14" spans="1:2" s="30" customFormat="1">
      <c r="A14" s="2" t="s">
        <v>371</v>
      </c>
      <c r="B14" s="2" t="s">
        <v>372</v>
      </c>
    </row>
    <row r="15" spans="1:2">
      <c r="A15" s="2" t="s">
        <v>373</v>
      </c>
      <c r="B15" s="2" t="s">
        <v>374</v>
      </c>
    </row>
    <row r="16" spans="1:2">
      <c r="A16" s="2" t="s">
        <v>375</v>
      </c>
      <c r="B16" s="2" t="s">
        <v>376</v>
      </c>
    </row>
    <row r="17" spans="1:2" s="30" customFormat="1">
      <c r="A17" s="2" t="s">
        <v>377</v>
      </c>
      <c r="B17" s="2" t="s">
        <v>378</v>
      </c>
    </row>
    <row r="18" spans="1:2" s="30" customFormat="1">
      <c r="A18" s="2" t="s">
        <v>379</v>
      </c>
      <c r="B18" s="2" t="s">
        <v>380</v>
      </c>
    </row>
    <row r="19" spans="1:2">
      <c r="A19" s="2" t="s">
        <v>381</v>
      </c>
      <c r="B19" s="2" t="s">
        <v>382</v>
      </c>
    </row>
    <row r="20" spans="1:2">
      <c r="A20" s="2" t="s">
        <v>383</v>
      </c>
      <c r="B20" s="2" t="s">
        <v>384</v>
      </c>
    </row>
    <row r="21" spans="1:2">
      <c r="A21" s="2" t="s">
        <v>385</v>
      </c>
      <c r="B21" s="2" t="s">
        <v>386</v>
      </c>
    </row>
    <row r="22" spans="1:2">
      <c r="A22" s="2" t="s">
        <v>387</v>
      </c>
      <c r="B22" s="2" t="s">
        <v>388</v>
      </c>
    </row>
    <row r="23" spans="1:2">
      <c r="A23" s="2" t="s">
        <v>389</v>
      </c>
      <c r="B23" s="2" t="s">
        <v>390</v>
      </c>
    </row>
    <row r="24" spans="1:2">
      <c r="A24" s="2" t="s">
        <v>391</v>
      </c>
      <c r="B24" s="2" t="s">
        <v>392</v>
      </c>
    </row>
    <row r="25" spans="1:2">
      <c r="A25" s="2" t="s">
        <v>393</v>
      </c>
      <c r="B25" s="2" t="s">
        <v>394</v>
      </c>
    </row>
    <row r="26" spans="1:2">
      <c r="A26" s="2" t="s">
        <v>395</v>
      </c>
      <c r="B26" s="2" t="s">
        <v>258</v>
      </c>
    </row>
    <row r="27" spans="1:2" s="30" customFormat="1">
      <c r="A27" s="2" t="s">
        <v>251</v>
      </c>
      <c r="B27" s="2" t="s">
        <v>396</v>
      </c>
    </row>
    <row r="28" spans="1:2">
      <c r="A28" s="2" t="s">
        <v>397</v>
      </c>
      <c r="B28" s="2" t="s">
        <v>398</v>
      </c>
    </row>
    <row r="29" spans="1:2">
      <c r="A29" s="2" t="s">
        <v>399</v>
      </c>
      <c r="B29" s="2" t="s">
        <v>400</v>
      </c>
    </row>
    <row r="30" spans="1:2">
      <c r="A30" s="2" t="s">
        <v>401</v>
      </c>
      <c r="B30" s="2" t="s">
        <v>402</v>
      </c>
    </row>
    <row r="31" spans="1:2">
      <c r="A31" s="2" t="s">
        <v>403</v>
      </c>
      <c r="B31" s="2" t="s">
        <v>404</v>
      </c>
    </row>
    <row r="32" spans="1:2">
      <c r="A32" s="2" t="s">
        <v>405</v>
      </c>
      <c r="B32" s="2" t="s">
        <v>406</v>
      </c>
    </row>
    <row r="33" spans="1:2" s="30" customFormat="1">
      <c r="A33" s="2" t="s">
        <v>407</v>
      </c>
      <c r="B33" s="2" t="s">
        <v>408</v>
      </c>
    </row>
    <row r="34" spans="1:2">
      <c r="A34" s="339" t="s">
        <v>249</v>
      </c>
      <c r="B34" s="339" t="s">
        <v>409</v>
      </c>
    </row>
    <row r="35" spans="1:2">
      <c r="A35" s="2" t="s">
        <v>262</v>
      </c>
      <c r="B35" s="2" t="s">
        <v>410</v>
      </c>
    </row>
    <row r="36" spans="1:2">
      <c r="A36" s="2" t="s">
        <v>411</v>
      </c>
      <c r="B36" s="2" t="s">
        <v>412</v>
      </c>
    </row>
    <row r="37" spans="1:2">
      <c r="A37" s="2" t="s">
        <v>413</v>
      </c>
      <c r="B37" s="2" t="s">
        <v>414</v>
      </c>
    </row>
    <row r="38" spans="1:2" s="30" customFormat="1">
      <c r="A38" s="2" t="s">
        <v>246</v>
      </c>
      <c r="B38" s="2" t="s">
        <v>415</v>
      </c>
    </row>
    <row r="39" spans="1:2" s="30" customFormat="1">
      <c r="A39" s="2" t="s">
        <v>416</v>
      </c>
      <c r="B39" s="2" t="s">
        <v>417</v>
      </c>
    </row>
    <row r="40" spans="1:2">
      <c r="A40" s="2" t="s">
        <v>248</v>
      </c>
      <c r="B40" s="2" t="s">
        <v>418</v>
      </c>
    </row>
    <row r="41" spans="1:2" s="30" customFormat="1">
      <c r="A41" s="2" t="s">
        <v>419</v>
      </c>
      <c r="B41" s="2" t="s">
        <v>420</v>
      </c>
    </row>
    <row r="42" spans="1:2" s="30" customFormat="1">
      <c r="A42" s="2" t="s">
        <v>421</v>
      </c>
      <c r="B42" s="2" t="s">
        <v>422</v>
      </c>
    </row>
    <row r="43" spans="1:2">
      <c r="A43" s="2" t="s">
        <v>423</v>
      </c>
      <c r="B43" s="2" t="s">
        <v>424</v>
      </c>
    </row>
    <row r="44" spans="1:2">
      <c r="A44" s="2" t="s">
        <v>425</v>
      </c>
      <c r="B44" s="2" t="s">
        <v>426</v>
      </c>
    </row>
    <row r="45" spans="1:2">
      <c r="A45" s="2" t="s">
        <v>427</v>
      </c>
      <c r="B45" s="2" t="s">
        <v>428</v>
      </c>
    </row>
    <row r="46" spans="1:2">
      <c r="A46" s="2" t="s">
        <v>429</v>
      </c>
      <c r="B46" s="2" t="s">
        <v>430</v>
      </c>
    </row>
    <row r="47" spans="1:2">
      <c r="A47" s="2" t="s">
        <v>431</v>
      </c>
      <c r="B47" s="2" t="s">
        <v>432</v>
      </c>
    </row>
    <row r="48" spans="1:2">
      <c r="A48" s="2" t="s">
        <v>433</v>
      </c>
      <c r="B48" s="2" t="s">
        <v>434</v>
      </c>
    </row>
    <row r="49" spans="1:2">
      <c r="A49" s="2" t="s">
        <v>435</v>
      </c>
      <c r="B49" s="2" t="s">
        <v>436</v>
      </c>
    </row>
    <row r="50" spans="1:2">
      <c r="A50" s="2" t="s">
        <v>437</v>
      </c>
      <c r="B50" s="2" t="s">
        <v>438</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D20318D878FB4DB3C6B0AC882A34B6" ma:contentTypeVersion="16" ma:contentTypeDescription="Een nieuw document maken." ma:contentTypeScope="" ma:versionID="a84db50f0e61b7a4ee57cc9b87122995">
  <xsd:schema xmlns:xsd="http://www.w3.org/2001/XMLSchema" xmlns:xs="http://www.w3.org/2001/XMLSchema" xmlns:p="http://schemas.microsoft.com/office/2006/metadata/properties" xmlns:ns2="1c7ecc25-6b95-4c2e-971d-5e5cd0f91619" xmlns:ns3="918b9d13-fe0f-4bb3-8688-fc97f88d6aad" xmlns:ns4="eece0892-1c78-4d20-b2e1-ffe11007ce11" targetNamespace="http://schemas.microsoft.com/office/2006/metadata/properties" ma:root="true" ma:fieldsID="371f94e5f7bfb5fb7130c454c4ec7d81" ns2:_="" ns3:_="" ns4:_="">
    <xsd:import namespace="1c7ecc25-6b95-4c2e-971d-5e5cd0f91619"/>
    <xsd:import namespace="918b9d13-fe0f-4bb3-8688-fc97f88d6aad"/>
    <xsd:import namespace="eece0892-1c78-4d20-b2e1-ffe11007ce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ecc25-6b95-4c2e-971d-5e5cd0f91619"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8b9d13-fe0f-4bb3-8688-fc97f88d6aa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0b3c4699-dc2a-4b69-abd4-892b79eed89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ce0892-1c78-4d20-b2e1-ffe11007ce1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76479a2-4552-4133-8128-876ceadf8009}" ma:internalName="TaxCatchAll" ma:showField="CatchAllData" ma:web="eece0892-1c78-4d20-b2e1-ffe11007ce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ece0892-1c78-4d20-b2e1-ffe11007ce11" xsi:nil="true"/>
    <lcf76f155ced4ddcb4097134ff3c332f xmlns="918b9d13-fe0f-4bb3-8688-fc97f88d6a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6C4D24C-2DF7-4BDA-9855-2437185A5A9C}"/>
</file>

<file path=customXml/itemProps2.xml><?xml version="1.0" encoding="utf-8"?>
<ds:datastoreItem xmlns:ds="http://schemas.openxmlformats.org/officeDocument/2006/customXml" ds:itemID="{022226C2-2E51-48C3-A2D8-35491468E125}"/>
</file>

<file path=customXml/itemProps3.xml><?xml version="1.0" encoding="utf-8"?>
<ds:datastoreItem xmlns:ds="http://schemas.openxmlformats.org/officeDocument/2006/customXml" ds:itemID="{87C63C36-6117-427B-B6C4-6FCAE48D5D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ACKERMAN Lisa (DGT)</cp:lastModifiedBy>
  <cp:lastPrinted>2019-11-05T14:58:39Z</cp:lastPrinted>
  <dcterms:created xsi:type="dcterms:W3CDTF">2018-09-29T21:26:45Z</dcterms:created>
  <dcterms:modified xsi:type="dcterms:W3CDTF">2020-01-28T13:14:50Z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0x010100AFD20318D878FB4DB3C6B0AC882A34B6</vt:lpwstr>
  </property>
</Properties>
</file>